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ASEG\SIRET TRIMESTRALES\INFORM TRIMESTRALES_2026\2DO TRIMESTRE_2026\ARCHIVOS EXCEL\"/>
    </mc:Choice>
  </mc:AlternateContent>
  <xr:revisionPtr revIDLastSave="0" documentId="13_ncr:1_{A7216C1D-3FE5-4A5F-A181-4690B8579184}" xr6:coauthVersionLast="47" xr6:coauthVersionMax="47" xr10:uidLastSave="{00000000-0000-0000-0000-000000000000}"/>
  <bookViews>
    <workbookView xWindow="285" yWindow="435" windowWidth="22350" windowHeight="14940" tabRatio="863" activeTab="2" xr2:uid="{00000000-000D-0000-FFFF-FFFF00000000}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2" i="62" l="1"/>
  <c r="C112" i="62"/>
  <c r="D106" i="62"/>
  <c r="C106" i="62"/>
  <c r="G10" i="65" l="1"/>
  <c r="E9" i="61"/>
  <c r="E50" i="59"/>
  <c r="H20" i="59"/>
  <c r="H15" i="59" l="1"/>
  <c r="E9" i="59"/>
  <c r="E46" i="59" l="1"/>
  <c r="C26" i="61" l="1"/>
  <c r="D51" i="62" l="1"/>
  <c r="D50" i="62" s="1"/>
  <c r="C51" i="62"/>
  <c r="C50" i="62" s="1"/>
  <c r="D127" i="62"/>
  <c r="C127" i="62"/>
  <c r="D125" i="62"/>
  <c r="C125" i="62"/>
  <c r="D119" i="62"/>
  <c r="C119" i="62"/>
  <c r="D116" i="62"/>
  <c r="C116" i="62"/>
  <c r="A4" i="65" l="1"/>
  <c r="D38" i="62"/>
  <c r="C38" i="62"/>
  <c r="D129" i="62" l="1"/>
  <c r="D115" i="62" s="1"/>
  <c r="C129" i="62"/>
  <c r="C115" i="62" s="1"/>
  <c r="C167" i="59"/>
  <c r="E167" i="59" s="1"/>
  <c r="C159" i="59"/>
  <c r="C155" i="59"/>
  <c r="E155" i="59" s="1"/>
  <c r="C144" i="59"/>
  <c r="C49" i="65" l="1"/>
  <c r="C40" i="65"/>
  <c r="D104" i="62" l="1"/>
  <c r="D103" i="62" s="1"/>
  <c r="C104" i="62"/>
  <c r="C103" i="62" s="1"/>
  <c r="D21" i="62" l="1"/>
  <c r="C21" i="62"/>
  <c r="D137" i="62" l="1"/>
  <c r="D114" i="62" s="1"/>
  <c r="C137" i="62"/>
  <c r="C114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E15" i="61" l="1"/>
  <c r="C44" i="62"/>
  <c r="E21" i="62" s="1"/>
  <c r="C57" i="60"/>
  <c r="C66" i="62"/>
  <c r="C49" i="62" s="1"/>
  <c r="C147" i="62" s="1"/>
  <c r="D66" i="62"/>
  <c r="D49" i="62" s="1"/>
  <c r="D147" i="62" s="1"/>
  <c r="C94" i="60"/>
  <c r="E94" i="60" s="1"/>
  <c r="C69" i="60"/>
  <c r="E48" i="62" l="1"/>
  <c r="C148" i="59"/>
  <c r="E144" i="59" s="1"/>
  <c r="C134" i="59"/>
  <c r="C127" i="59"/>
  <c r="E127" i="59" s="1"/>
  <c r="G120" i="59"/>
  <c r="F120" i="59"/>
  <c r="E120" i="59"/>
  <c r="D120" i="59"/>
  <c r="C120" i="59"/>
  <c r="G110" i="59"/>
  <c r="F110" i="59"/>
  <c r="E110" i="59"/>
  <c r="D110" i="59"/>
  <c r="C110" i="59"/>
  <c r="C103" i="59"/>
  <c r="E98" i="59" s="1"/>
  <c r="C92" i="59"/>
  <c r="E92" i="59" s="1"/>
  <c r="C82" i="59"/>
  <c r="E76" i="59"/>
  <c r="D76" i="59"/>
  <c r="C76" i="59"/>
  <c r="E64" i="59"/>
  <c r="D64" i="59"/>
  <c r="C64" i="59"/>
  <c r="E56" i="59"/>
  <c r="D56" i="59"/>
  <c r="C56" i="59"/>
  <c r="F76" i="59" l="1"/>
  <c r="F56" i="59"/>
  <c r="H110" i="59"/>
  <c r="C31" i="64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l="1"/>
  <c r="D10" i="60" s="1"/>
  <c r="E9" i="60" l="1"/>
  <c r="D90" i="60"/>
  <c r="D78" i="60"/>
  <c r="D66" i="60"/>
  <c r="D54" i="60"/>
  <c r="D42" i="60"/>
  <c r="D18" i="60"/>
  <c r="D89" i="60"/>
  <c r="D77" i="60"/>
  <c r="D65" i="60"/>
  <c r="D53" i="60"/>
  <c r="D41" i="60"/>
  <c r="D29" i="60"/>
  <c r="D17" i="60"/>
  <c r="D88" i="60"/>
  <c r="D76" i="60"/>
  <c r="D52" i="60"/>
  <c r="D40" i="60"/>
  <c r="D28" i="60"/>
  <c r="D16" i="60"/>
  <c r="D75" i="60"/>
  <c r="D63" i="60"/>
  <c r="D51" i="60"/>
  <c r="D15" i="60"/>
  <c r="D74" i="60"/>
  <c r="D62" i="60"/>
  <c r="D50" i="60"/>
  <c r="D38" i="60"/>
  <c r="D26" i="60"/>
  <c r="D14" i="60"/>
  <c r="D61" i="60"/>
  <c r="D49" i="60"/>
  <c r="D37" i="60"/>
  <c r="D25" i="60"/>
  <c r="D13" i="60"/>
  <c r="D84" i="60"/>
  <c r="D72" i="60"/>
  <c r="D60" i="60"/>
  <c r="D24" i="60"/>
  <c r="D12" i="60"/>
  <c r="D71" i="60"/>
  <c r="D59" i="60"/>
  <c r="D47" i="60"/>
  <c r="D23" i="60"/>
  <c r="D82" i="60"/>
  <c r="D46" i="60"/>
  <c r="D22" i="60"/>
  <c r="D45" i="60"/>
  <c r="D56" i="60"/>
  <c r="D32" i="60"/>
  <c r="D67" i="60"/>
  <c r="D43" i="60"/>
  <c r="D87" i="60"/>
  <c r="D35" i="60"/>
  <c r="D33" i="60"/>
  <c r="D44" i="60"/>
  <c r="D31" i="60"/>
  <c r="D86" i="60"/>
  <c r="D85" i="60"/>
  <c r="D34" i="60"/>
  <c r="D68" i="60"/>
  <c r="D20" i="60"/>
  <c r="D55" i="60"/>
  <c r="D19" i="60"/>
  <c r="D80" i="60"/>
  <c r="D11" i="60"/>
  <c r="D83" i="60"/>
  <c r="D27" i="60"/>
  <c r="D64" i="60"/>
  <c r="D36" i="60"/>
  <c r="D39" i="60"/>
  <c r="D48" i="60"/>
  <c r="D73" i="60"/>
  <c r="D79" i="60"/>
  <c r="D21" i="60"/>
  <c r="D30" i="60"/>
  <c r="D58" i="60"/>
  <c r="D81" i="60"/>
  <c r="D70" i="60"/>
  <c r="D57" i="60"/>
  <c r="D69" i="60"/>
</calcChain>
</file>

<file path=xl/sharedStrings.xml><?xml version="1.0" encoding="utf-8"?>
<sst xmlns="http://schemas.openxmlformats.org/spreadsheetml/2006/main" count="860" uniqueCount="592">
  <si>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</si>
  <si>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</si>
  <si>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</si>
  <si>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</si>
  <si>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</si>
  <si>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</si>
  <si>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</si>
  <si>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</si>
  <si>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</si>
  <si>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</si>
  <si>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</si>
  <si>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</si>
  <si>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</si>
  <si>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</si>
  <si>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</si>
  <si>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</si>
  <si>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</si>
  <si>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</si>
  <si>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</si>
  <si>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</si>
  <si>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</si>
  <si>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</si>
  <si>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</si>
  <si>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</si>
  <si>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</si>
  <si>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</si>
  <si>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</si>
  <si>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</si>
  <si>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</si>
  <si>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</si>
  <si>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</si>
  <si>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</si>
  <si>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</si>
  <si>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</si>
  <si>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</si>
  <si>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</si>
  <si>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</si>
  <si>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</si>
  <si>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</si>
  <si>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</si>
  <si>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</si>
  <si>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</si>
  <si>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</si>
  <si>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</si>
  <si>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</si>
  <si>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</si>
  <si>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</si>
  <si>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</si>
  <si>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</si>
  <si>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</si>
  <si>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</si>
  <si>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</si>
  <si>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</si>
  <si>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</si>
  <si>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</si>
  <si>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</si>
  <si>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</si>
  <si>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</si>
  <si>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</si>
  <si>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</si>
  <si>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</si>
  <si>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</si>
  <si>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</si>
  <si>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</si>
  <si>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</si>
  <si>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</si>
  <si>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</si>
  <si>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</si>
  <si>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</si>
  <si>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</si>
  <si>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</si>
  <si>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</si>
  <si>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</si>
  <si>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</si>
  <si>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</si>
  <si>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</si>
  <si>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</si>
  <si>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</si>
  <si>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</si>
  <si>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</si>
  <si>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</si>
  <si>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</si>
  <si>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</si>
  <si>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</si>
  <si>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</si>
  <si>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</si>
  <si>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</si>
  <si>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</si>
  <si>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</si>
  <si>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</si>
  <si>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</si>
  <si>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</si>
  <si>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</si>
  <si>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</si>
  <si>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</si>
  <si>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</si>
  <si>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</si>
  <si>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</si>
  <si>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</si>
  <si>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</si>
  <si>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</si>
  <si>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</si>
  <si>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</si>
  <si>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</si>
  <si>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</si>
  <si>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</si>
  <si>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</si>
  <si>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</si>
  <si>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</si>
  <si>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</si>
  <si>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</si>
  <si>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</si>
  <si>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</si>
  <si>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</si>
  <si>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</si>
  <si>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</si>
  <si>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</si>
  <si>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</si>
  <si>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</si>
  <si>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</si>
  <si>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</si>
  <si>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</si>
  <si>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</si>
  <si>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</si>
  <si>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</si>
  <si>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</si>
  <si>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</si>
  <si>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</si>
  <si>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</si>
  <si>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</si>
  <si>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</si>
  <si>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</si>
  <si>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</si>
  <si>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</si>
  <si>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</si>
  <si>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</si>
  <si>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</si>
  <si>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</si>
  <si>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</si>
  <si>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</si>
  <si>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</si>
  <si>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</si>
  <si>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</si>
  <si>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</si>
  <si>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</si>
  <si>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</si>
  <si>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</si>
  <si>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</si>
  <si>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</si>
  <si>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</si>
  <si>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</si>
  <si>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</si>
  <si>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</si>
  <si>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</si>
  <si>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</si>
  <si>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</si>
  <si>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</si>
  <si>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</si>
  <si>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</si>
  <si>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</si>
  <si>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</si>
  <si>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</si>
  <si>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</si>
  <si>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</si>
  <si>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</si>
  <si>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</si>
  <si>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</si>
  <si>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</si>
  <si>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</si>
  <si>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</si>
  <si>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</si>
  <si>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</si>
  <si>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</si>
  <si>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</si>
  <si>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</si>
  <si>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</si>
  <si>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</si>
  <si>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</si>
  <si>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</si>
  <si>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</si>
  <si>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</si>
  <si>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</si>
  <si>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</si>
  <si>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</si>
  <si>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</si>
  <si>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</si>
  <si>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</si>
  <si>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</si>
  <si>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</si>
  <si>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</si>
  <si>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</si>
  <si>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</si>
  <si>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</si>
  <si>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</si>
  <si>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</si>
  <si>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</si>
  <si>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</si>
  <si>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</si>
  <si>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</si>
  <si>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</si>
  <si>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</si>
  <si>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</si>
  <si>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</si>
  <si>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</si>
  <si>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</si>
  <si>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</si>
  <si>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</si>
  <si>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</si>
  <si>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</si>
  <si>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</si>
  <si>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</si>
  <si>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</si>
  <si>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</si>
  <si>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</si>
  <si>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</si>
  <si>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</si>
  <si>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</si>
  <si>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</si>
  <si>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</si>
  <si>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</si>
  <si>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</si>
  <si>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</si>
  <si>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</si>
  <si>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</si>
  <si>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</si>
  <si>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</si>
  <si>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</si>
  <si>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</si>
  <si>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</si>
  <si>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</si>
  <si>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</si>
  <si>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</si>
  <si>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</si>
  <si>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</si>
  <si>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</si>
  <si>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</si>
  <si>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</si>
  <si>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</si>
  <si>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</si>
  <si>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</si>
  <si>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</si>
  <si>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</si>
  <si>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</si>
  <si>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</si>
  <si>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</si>
  <si>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</si>
  <si>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</si>
  <si>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</si>
  <si>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</si>
  <si>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</si>
  <si>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</si>
  <si>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</si>
  <si>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</si>
  <si>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</si>
  <si>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</si>
  <si>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</si>
  <si>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</si>
  <si>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</si>
  <si>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</si>
  <si>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</si>
  <si>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</si>
  <si>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</si>
  <si>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</si>
  <si>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</si>
  <si>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</si>
  <si>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</si>
  <si>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</si>
  <si>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</si>
  <si>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</si>
  <si>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</si>
  <si>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</si>
  <si>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</si>
  <si>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</si>
  <si>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</si>
  <si>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</si>
  <si>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</si>
  <si>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</si>
  <si>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</si>
  <si>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</si>
  <si>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</si>
  <si>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</si>
  <si>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</si>
  <si>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</si>
  <si>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</si>
  <si>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</si>
  <si>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</si>
  <si>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</si>
  <si>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</si>
  <si>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</si>
  <si>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</si>
  <si>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</si>
  <si>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</si>
  <si>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</si>
  <si>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</si>
  <si>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</si>
  <si>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</si>
  <si>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</si>
  <si>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</si>
  <si>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</si>
  <si>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</si>
  <si>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</si>
  <si>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</si>
  <si>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</si>
  <si>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</si>
  <si>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</si>
  <si>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</si>
  <si>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</si>
  <si>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</si>
  <si>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</si>
  <si>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</si>
  <si>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</si>
  <si>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</si>
  <si>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</si>
  <si>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</si>
  <si>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</si>
  <si>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</si>
  <si>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</si>
  <si>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</si>
  <si>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</si>
  <si>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</si>
  <si>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</si>
  <si>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</si>
  <si>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</si>
  <si>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</si>
  <si>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</si>
  <si>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</si>
  <si>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</si>
  <si>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</si>
  <si>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</si>
  <si>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</si>
  <si>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</si>
  <si>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</si>
  <si>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</si>
  <si>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</si>
  <si>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</si>
  <si>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</si>
  <si>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</si>
  <si>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</si>
  <si>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</si>
  <si>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</si>
  <si>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</si>
  <si>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</si>
  <si>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</si>
  <si>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</si>
  <si>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</si>
  <si>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</si>
  <si>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</si>
  <si>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</si>
  <si>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</si>
  <si>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</si>
  <si>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</si>
  <si>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</si>
  <si>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</si>
  <si>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</si>
  <si>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</si>
  <si>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</si>
  <si>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</si>
  <si>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</si>
  <si>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</si>
  <si>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</si>
  <si>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</si>
  <si>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</si>
  <si>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</si>
  <si>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</si>
  <si>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</si>
  <si>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</si>
  <si>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</si>
  <si>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</si>
  <si>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</si>
  <si>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</si>
  <si>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</si>
  <si>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</si>
  <si>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</si>
  <si>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</si>
  <si>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</si>
  <si>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</si>
  <si>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</si>
  <si>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</si>
  <si>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</si>
  <si>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</si>
  <si>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</si>
  <si>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</si>
  <si>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</si>
  <si>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</si>
  <si>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</si>
  <si>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</si>
  <si>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</si>
  <si>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</si>
  <si>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</si>
  <si>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</si>
  <si>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</si>
  <si>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</si>
  <si>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</si>
  <si>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</si>
  <si>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</si>
  <si>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</si>
  <si>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</si>
  <si>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</si>
  <si>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</si>
  <si>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</si>
  <si>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</si>
  <si>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</si>
  <si>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</si>
  <si>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</si>
  <si>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</si>
  <si>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</si>
  <si>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</si>
  <si>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</si>
  <si>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</si>
  <si>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</si>
  <si>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</si>
  <si>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</si>
  <si>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</si>
  <si>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</si>
  <si>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</si>
  <si>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</si>
  <si>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</si>
  <si>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</si>
  <si>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</si>
  <si>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</si>
  <si>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</si>
  <si>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</si>
  <si>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</si>
  <si>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</si>
  <si>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</si>
  <si>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</si>
  <si>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</si>
  <si>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</si>
  <si>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</si>
  <si>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</si>
  <si>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</si>
  <si>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</si>
  <si>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</si>
  <si>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</si>
  <si>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</si>
  <si>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</si>
  <si>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</si>
  <si>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</si>
  <si>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</si>
  <si>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</si>
  <si>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</si>
  <si>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</si>
  <si>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</si>
  <si>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</si>
  <si>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</si>
  <si>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</si>
  <si>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</si>
  <si>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</si>
  <si>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</si>
  <si>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</si>
  <si>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</si>
  <si>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</si>
  <si>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</si>
  <si>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</si>
  <si>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</si>
  <si>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</si>
  <si>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</si>
  <si>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</si>
  <si>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</si>
  <si>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</si>
  <si>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</si>
  <si>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</si>
  <si>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</si>
  <si>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</si>
  <si>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</si>
  <si>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</si>
  <si>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</si>
  <si>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</si>
  <si>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</si>
  <si>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</si>
  <si>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</si>
  <si>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</si>
  <si>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</si>
  <si>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</si>
  <si>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</si>
  <si>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</si>
  <si>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</si>
  <si>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</si>
  <si>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</si>
  <si>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</si>
  <si>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</si>
  <si>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</si>
  <si>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</si>
  <si>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</si>
  <si>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</si>
  <si>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</si>
  <si>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</si>
  <si>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</si>
  <si>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</si>
  <si>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</si>
  <si>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</si>
  <si>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</si>
  <si>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</si>
  <si>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</si>
  <si>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</si>
  <si>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</si>
  <si>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</si>
  <si>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</si>
  <si>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</si>
  <si>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</si>
  <si>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</si>
  <si>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</si>
  <si>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</si>
  <si>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</si>
  <si>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</si>
  <si>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</si>
  <si>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</si>
  <si>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</si>
  <si>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</si>
  <si>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</si>
  <si>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</si>
  <si>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</si>
  <si>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</si>
  <si>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</si>
  <si>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</si>
  <si>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</si>
  <si>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</si>
  <si>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</si>
  <si>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</si>
  <si>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</si>
  <si>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</si>
  <si>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</si>
  <si>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</si>
  <si>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</si>
  <si>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</si>
  <si>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</si>
  <si>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</si>
  <si>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(-) Movimientos de partidas (o rubros) que afectan al efectivo (gasto)</t>
  </si>
  <si>
    <t>Gastos pagados por anticipado LP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</si>
  <si>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</si>
  <si>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</si>
  <si>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</si>
  <si>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</si>
  <si>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</si>
  <si>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</si>
  <si>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</si>
  <si>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</si>
  <si>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</si>
  <si>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</si>
  <si>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</si>
  <si>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Método de depreciación</t>
  </si>
  <si>
    <t>Tasas determinada</t>
  </si>
  <si>
    <t>Estado del bien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</si>
  <si>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</si>
  <si>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</si>
  <si>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</si>
  <si>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</si>
  <si>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</si>
  <si>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</si>
  <si>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</si>
  <si>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</si>
  <si>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</si>
  <si>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</si>
  <si>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</si>
  <si>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</si>
  <si>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</si>
  <si>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</si>
  <si>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</si>
  <si>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</si>
  <si>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</si>
  <si>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</si>
  <si>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</si>
  <si>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</si>
  <si>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</si>
  <si>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</si>
  <si>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</si>
  <si>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</si>
  <si>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</si>
  <si>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</si>
  <si>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</si>
  <si>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</si>
  <si>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</si>
  <si>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</si>
  <si>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</si>
  <si>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</si>
  <si>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</si>
  <si>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</si>
  <si>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</si>
  <si>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Resultado del Ejercicio Ahorro/Desahorro</t>
  </si>
  <si>
    <t>CUENTAS DE ORDEN PRESUPUESTARIO</t>
  </si>
  <si>
    <t>Inventario</t>
  </si>
  <si>
    <t>(-) Movimientos de partidas (o rubros) que no afectan al efectivo (Ingreso)</t>
  </si>
  <si>
    <t>Títulos y Valores a Largo Plazo</t>
  </si>
  <si>
    <t>Métodos aplicados</t>
  </si>
  <si>
    <t>Bienes en Garantía (excluye depósitos de fondos)</t>
  </si>
  <si>
    <t>Bienes derivados de embargos, decomisos, aseguramientos y dación en pago</t>
  </si>
  <si>
    <t>Resultado del Ejercicio (Ahorro/Desahorro)</t>
  </si>
  <si>
    <t>Demandas Judiciales en Proceso de Resolución</t>
  </si>
  <si>
    <t>ESF-11 OTROS ACTIVOS</t>
  </si>
  <si>
    <t>INSTITUTO MUNICIPAL DE SALAMANCA PARA LAS MUJERES</t>
  </si>
  <si>
    <t>Del 1 de Enero al 30 de Junio de 2026</t>
  </si>
  <si>
    <t>En virtud que el presupuesto asignado al Capitulo 1000 representa el 65% del total del presupuesto asignado al 2026, el monto del ejercicio al trimestre siempre tendrá el mismo comportamiento.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</si>
</sst>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12">
    <xf numFmtId="0" fontId="0" fillId="0" borderId="0" xfId="0"/>
    <xf numFmtId="0" fontId="2" fillId="0" borderId="0" xfId="0" applyFont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3" xfId="13" applyFont="1" applyBorder="1" applyAlignment="1">
      <alignment vertical="center"/>
    </xf>
    <xf numFmtId="0" fontId="8" fillId="0" borderId="3" xfId="13" applyFont="1" applyBorder="1" applyAlignment="1">
      <alignment horizontal="right" vertical="center"/>
    </xf>
    <xf numFmtId="0" fontId="5" fillId="0" borderId="2" xfId="13" applyFont="1" applyBorder="1"/>
    <xf numFmtId="0" fontId="9" fillId="0" borderId="6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3" xfId="13" applyFont="1" applyBorder="1" applyAlignment="1">
      <alignment horizontal="left" vertical="center" indent="1"/>
    </xf>
    <xf numFmtId="0" fontId="9" fillId="0" borderId="3" xfId="13" applyFont="1" applyBorder="1" applyAlignment="1">
      <alignment horizontal="left" vertical="center" wrapText="1"/>
    </xf>
    <xf numFmtId="4" fontId="9" fillId="0" borderId="3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3" xfId="13" applyFont="1" applyBorder="1" applyAlignment="1">
      <alignment horizontal="left" vertical="center"/>
    </xf>
    <xf numFmtId="4" fontId="9" fillId="0" borderId="5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3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 indent="1"/>
    </xf>
    <xf numFmtId="0" fontId="5" fillId="0" borderId="3" xfId="13" applyFont="1" applyBorder="1"/>
    <xf numFmtId="4" fontId="8" fillId="0" borderId="3" xfId="13" applyNumberFormat="1" applyFont="1" applyBorder="1" applyAlignment="1">
      <alignment horizontal="right" vertical="center"/>
    </xf>
    <xf numFmtId="0" fontId="8" fillId="0" borderId="6" xfId="13" applyFont="1" applyBorder="1" applyAlignment="1">
      <alignment vertical="center"/>
    </xf>
    <xf numFmtId="0" fontId="9" fillId="0" borderId="3" xfId="13" applyFont="1" applyBorder="1" applyAlignment="1">
      <alignment vertical="center"/>
    </xf>
    <xf numFmtId="4" fontId="9" fillId="0" borderId="3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7" xfId="13" applyFont="1" applyFill="1" applyBorder="1" applyAlignment="1">
      <alignment vertical="center"/>
    </xf>
    <xf numFmtId="0" fontId="2" fillId="0" borderId="6" xfId="13" applyFont="1" applyBorder="1" applyAlignment="1">
      <alignment horizontal="left" vertical="center" indent="1"/>
    </xf>
    <xf numFmtId="0" fontId="2" fillId="0" borderId="3" xfId="13" applyFont="1" applyBorder="1" applyAlignment="1">
      <alignment vertical="center"/>
    </xf>
    <xf numFmtId="4" fontId="2" fillId="0" borderId="3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6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3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8" fillId="0" borderId="0" xfId="9" applyFont="1" applyAlignment="1">
      <alignment horizontal="left" indent="1"/>
    </xf>
    <xf numFmtId="0" fontId="1" fillId="0" borderId="0" xfId="9" applyFont="1"/>
    <xf numFmtId="0" fontId="2" fillId="0" borderId="0" xfId="9" applyFont="1"/>
    <xf numFmtId="0" fontId="8" fillId="0" borderId="0" xfId="9" quotePrefix="1" applyFont="1" applyAlignment="1">
      <alignment horizontal="left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2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" fillId="0" borderId="0" xfId="2" applyFont="1"/>
    <xf numFmtId="0" fontId="2" fillId="0" borderId="0" xfId="2" applyFont="1"/>
    <xf numFmtId="0" fontId="8" fillId="0" borderId="0" xfId="2" applyFont="1" applyAlignment="1">
      <alignment horizontal="left" indent="1"/>
    </xf>
    <xf numFmtId="0" fontId="2" fillId="0" borderId="1" xfId="13" applyFont="1" applyBorder="1" applyAlignment="1">
      <alignment horizontal="left" vertical="center" indent="1"/>
    </xf>
    <xf numFmtId="0" fontId="8" fillId="3" borderId="5" xfId="8" applyFont="1" applyFill="1" applyBorder="1" applyAlignment="1">
      <alignment horizontal="right" vertical="center"/>
    </xf>
    <xf numFmtId="0" fontId="11" fillId="3" borderId="10" xfId="8" applyFont="1" applyFill="1" applyBorder="1" applyAlignment="1">
      <alignment horizontal="left" vertical="center"/>
    </xf>
    <xf numFmtId="0" fontId="11" fillId="3" borderId="11" xfId="8" applyFont="1" applyFill="1" applyBorder="1" applyAlignment="1">
      <alignment vertical="center"/>
    </xf>
    <xf numFmtId="0" fontId="11" fillId="3" borderId="11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7" borderId="2" xfId="13" applyFont="1" applyFill="1" applyBorder="1" applyAlignment="1">
      <alignment horizontal="center" vertical="center"/>
    </xf>
    <xf numFmtId="0" fontId="2" fillId="0" borderId="5" xfId="13" applyFont="1" applyBorder="1" applyAlignment="1">
      <alignment horizontal="left" vertical="center" indent="1"/>
    </xf>
    <xf numFmtId="4" fontId="9" fillId="0" borderId="5" xfId="13" applyNumberFormat="1" applyFont="1" applyBorder="1" applyAlignment="1">
      <alignment horizontal="right" vertical="center" wrapText="1" indent="1"/>
    </xf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8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0" fontId="7" fillId="0" borderId="0" xfId="0" applyFont="1"/>
    <xf numFmtId="0" fontId="5" fillId="0" borderId="0" xfId="0" applyFont="1"/>
    <xf numFmtId="0" fontId="11" fillId="0" borderId="0" xfId="9" applyFont="1"/>
    <xf numFmtId="0" fontId="12" fillId="0" borderId="0" xfId="9" applyFont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3" fontId="1" fillId="0" borderId="0" xfId="12" applyNumberFormat="1" applyFont="1"/>
    <xf numFmtId="3" fontId="2" fillId="0" borderId="0" xfId="12" applyNumberFormat="1" applyFont="1"/>
    <xf numFmtId="3" fontId="9" fillId="0" borderId="0" xfId="12" applyNumberFormat="1" applyFont="1"/>
    <xf numFmtId="3" fontId="9" fillId="0" borderId="0" xfId="8" applyNumberFormat="1" applyFont="1"/>
    <xf numFmtId="3" fontId="9" fillId="2" borderId="0" xfId="8" applyNumberFormat="1" applyFont="1" applyFill="1"/>
    <xf numFmtId="3" fontId="9" fillId="0" borderId="0" xfId="0" applyNumberFormat="1" applyFont="1"/>
    <xf numFmtId="3" fontId="9" fillId="0" borderId="0" xfId="9" applyNumberFormat="1" applyFont="1"/>
    <xf numFmtId="3" fontId="8" fillId="0" borderId="0" xfId="9" applyNumberFormat="1" applyFont="1"/>
    <xf numFmtId="3" fontId="15" fillId="0" borderId="0" xfId="0" applyNumberFormat="1" applyFont="1"/>
    <xf numFmtId="3" fontId="16" fillId="0" borderId="0" xfId="0" applyNumberFormat="1" applyFont="1"/>
    <xf numFmtId="3" fontId="8" fillId="0" borderId="0" xfId="19" applyNumberFormat="1" applyFont="1" applyFill="1"/>
    <xf numFmtId="3" fontId="8" fillId="0" borderId="0" xfId="0" applyNumberFormat="1" applyFont="1"/>
    <xf numFmtId="3" fontId="9" fillId="0" borderId="0" xfId="19" applyNumberFormat="1" applyFont="1" applyFill="1"/>
    <xf numFmtId="3" fontId="8" fillId="0" borderId="0" xfId="18" applyNumberFormat="1" applyFont="1" applyFill="1"/>
    <xf numFmtId="3" fontId="9" fillId="0" borderId="0" xfId="18" applyNumberFormat="1" applyFont="1" applyFill="1"/>
    <xf numFmtId="3" fontId="8" fillId="0" borderId="0" xfId="2" applyNumberFormat="1" applyFont="1"/>
    <xf numFmtId="3" fontId="9" fillId="0" borderId="0" xfId="2" applyNumberFormat="1" applyFont="1"/>
    <xf numFmtId="3" fontId="7" fillId="0" borderId="0" xfId="0" applyNumberFormat="1" applyFont="1"/>
    <xf numFmtId="3" fontId="5" fillId="0" borderId="0" xfId="0" applyNumberFormat="1" applyFont="1"/>
    <xf numFmtId="3" fontId="5" fillId="0" borderId="0" xfId="2" applyNumberFormat="1" applyFont="1" applyAlignment="1" applyProtection="1">
      <alignment vertical="top"/>
      <protection locked="0"/>
    </xf>
    <xf numFmtId="3" fontId="9" fillId="0" borderId="6" xfId="13" applyNumberFormat="1" applyFont="1" applyBorder="1" applyAlignment="1">
      <alignment horizontal="right" vertical="center" wrapText="1" indent="1"/>
    </xf>
    <xf numFmtId="3" fontId="8" fillId="0" borderId="0" xfId="24" applyNumberFormat="1" applyFont="1" applyFill="1"/>
    <xf numFmtId="3" fontId="9" fillId="0" borderId="0" xfId="24" applyNumberFormat="1" applyFont="1" applyFill="1"/>
    <xf numFmtId="0" fontId="8" fillId="0" borderId="0" xfId="0" applyFont="1"/>
    <xf numFmtId="0" fontId="1" fillId="0" borderId="0" xfId="0" applyFont="1" applyProtection="1">
      <protection locked="0"/>
    </xf>
    <xf numFmtId="0" fontId="8" fillId="0" borderId="0" xfId="8" applyFont="1"/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left" indent="1"/>
      <protection locked="0"/>
    </xf>
    <xf numFmtId="0" fontId="14" fillId="0" borderId="0" xfId="11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11" fillId="3" borderId="0" xfId="8" applyFont="1" applyFill="1" applyAlignment="1">
      <alignment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4" fillId="0" borderId="4" xfId="1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1" fillId="0" borderId="0" xfId="8" applyFont="1"/>
    <xf numFmtId="0" fontId="12" fillId="0" borderId="0" xfId="8" applyFont="1"/>
    <xf numFmtId="4" fontId="1" fillId="0" borderId="0" xfId="12" applyNumberFormat="1" applyFont="1"/>
    <xf numFmtId="4" fontId="2" fillId="0" borderId="0" xfId="12" applyNumberFormat="1" applyFont="1"/>
    <xf numFmtId="4" fontId="9" fillId="0" borderId="0" xfId="8" applyNumberFormat="1" applyFont="1"/>
    <xf numFmtId="4" fontId="8" fillId="0" borderId="0" xfId="9" applyNumberFormat="1" applyFont="1"/>
    <xf numFmtId="4" fontId="8" fillId="7" borderId="1" xfId="13" applyNumberFormat="1" applyFont="1" applyFill="1" applyBorder="1" applyAlignment="1">
      <alignment horizontal="right" vertical="center" wrapText="1" indent="1"/>
    </xf>
    <xf numFmtId="4" fontId="1" fillId="0" borderId="1" xfId="13" applyNumberFormat="1" applyFont="1" applyBorder="1" applyAlignment="1">
      <alignment horizontal="right" vertical="center" wrapText="1" indent="1"/>
    </xf>
    <xf numFmtId="4" fontId="2" fillId="0" borderId="1" xfId="13" applyNumberFormat="1" applyFont="1" applyBorder="1" applyAlignment="1">
      <alignment horizontal="right" vertical="center" wrapText="1" indent="1"/>
    </xf>
    <xf numFmtId="4" fontId="8" fillId="7" borderId="1" xfId="13" applyNumberFormat="1" applyFont="1" applyFill="1" applyBorder="1" applyAlignment="1">
      <alignment horizontal="right" vertical="center"/>
    </xf>
    <xf numFmtId="4" fontId="9" fillId="0" borderId="1" xfId="13" applyNumberFormat="1" applyFont="1" applyBorder="1" applyAlignment="1">
      <alignment horizontal="right" vertical="center" wrapText="1" indent="1"/>
    </xf>
    <xf numFmtId="4" fontId="9" fillId="0" borderId="6" xfId="13" applyNumberFormat="1" applyFont="1" applyBorder="1" applyAlignment="1">
      <alignment horizontal="right" vertical="center" wrapText="1" indent="1"/>
    </xf>
    <xf numFmtId="0" fontId="9" fillId="0" borderId="0" xfId="8" applyFont="1" applyAlignment="1">
      <alignment wrapText="1"/>
    </xf>
    <xf numFmtId="0" fontId="1" fillId="2" borderId="0" xfId="0" applyFont="1" applyFill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3" borderId="8" xfId="8" applyFont="1" applyFill="1" applyBorder="1" applyAlignment="1">
      <alignment horizontal="center" vertical="center"/>
    </xf>
    <xf numFmtId="0" fontId="1" fillId="3" borderId="5" xfId="8" applyFont="1" applyFill="1" applyBorder="1" applyAlignment="1">
      <alignment horizontal="center" vertical="center"/>
    </xf>
    <xf numFmtId="0" fontId="1" fillId="3" borderId="4" xfId="8" applyFont="1" applyFill="1" applyBorder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1" fillId="4" borderId="0" xfId="12" applyFont="1" applyFill="1" applyAlignment="1">
      <alignment horizontal="center"/>
    </xf>
    <xf numFmtId="0" fontId="8" fillId="3" borderId="0" xfId="8" applyFont="1" applyFill="1" applyAlignment="1">
      <alignment horizontal="center"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 applyAlignment="1">
      <alignment horizontal="center"/>
    </xf>
    <xf numFmtId="0" fontId="1" fillId="3" borderId="0" xfId="8" applyFont="1" applyFill="1" applyAlignment="1">
      <alignment vertical="center"/>
    </xf>
    <xf numFmtId="0" fontId="11" fillId="8" borderId="0" xfId="0" applyFont="1" applyFill="1" applyAlignment="1">
      <alignment horizontal="center"/>
    </xf>
    <xf numFmtId="0" fontId="8" fillId="3" borderId="0" xfId="9" applyFont="1" applyFill="1" applyAlignment="1">
      <alignment horizontal="center" vertical="center"/>
    </xf>
    <xf numFmtId="0" fontId="11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 vertical="center"/>
    </xf>
    <xf numFmtId="0" fontId="7" fillId="0" borderId="0" xfId="10" applyFont="1" applyAlignment="1">
      <alignment horizontal="left" wrapText="1"/>
    </xf>
    <xf numFmtId="0" fontId="7" fillId="7" borderId="8" xfId="13" applyFont="1" applyFill="1" applyBorder="1" applyAlignment="1">
      <alignment horizontal="center" vertical="center"/>
    </xf>
    <xf numFmtId="0" fontId="7" fillId="7" borderId="5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4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7" xfId="13" applyFont="1" applyFill="1" applyBorder="1" applyAlignment="1">
      <alignment horizontal="center" vertical="center"/>
    </xf>
    <xf numFmtId="0" fontId="7" fillId="7" borderId="9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6" xfId="13" applyFont="1" applyFill="1" applyBorder="1" applyAlignment="1">
      <alignment horizontal="center" vertical="center"/>
    </xf>
    <xf numFmtId="0" fontId="1" fillId="7" borderId="8" xfId="13" applyFont="1" applyFill="1" applyBorder="1" applyAlignment="1" applyProtection="1">
      <alignment horizontal="center" vertical="center" wrapText="1"/>
      <protection locked="0"/>
    </xf>
    <xf numFmtId="0" fontId="1" fillId="7" borderId="5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4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6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</cellXfs>
  <cellStyles count="26"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2 2" xfId="21" xr:uid="{00000000-0005-0000-0000-000004000000}"/>
    <cellStyle name="Millares 2 3" xfId="16" xr:uid="{00000000-0005-0000-0000-000005000000}"/>
    <cellStyle name="Millares 2 3 2" xfId="22" xr:uid="{00000000-0005-0000-0000-000006000000}"/>
    <cellStyle name="Millares 2 4" xfId="20" xr:uid="{00000000-0005-0000-0000-000007000000}"/>
    <cellStyle name="Millares 3" xfId="19" xr:uid="{00000000-0005-0000-0000-000008000000}"/>
    <cellStyle name="Millares 3 2" xfId="25" xr:uid="{00000000-0005-0000-0000-000009000000}"/>
    <cellStyle name="Millares 4" xfId="17" xr:uid="{00000000-0005-0000-0000-00000A000000}"/>
    <cellStyle name="Millares 4 2" xfId="23" xr:uid="{00000000-0005-0000-0000-00000B000000}"/>
    <cellStyle name="Millares 5" xfId="24" xr:uid="{00000000-0005-0000-0000-00000C000000}"/>
    <cellStyle name="Normal" xfId="0" builtinId="0"/>
    <cellStyle name="Normal 2" xfId="2" xr:uid="{00000000-0005-0000-0000-00000E000000}"/>
    <cellStyle name="Normal 2 2" xfId="3" xr:uid="{00000000-0005-0000-0000-00000F000000}"/>
    <cellStyle name="Normal 2 3" xfId="9" xr:uid="{00000000-0005-0000-0000-000010000000}"/>
    <cellStyle name="Normal 3" xfId="8" xr:uid="{00000000-0005-0000-0000-000011000000}"/>
    <cellStyle name="Normal 3 2" xfId="10" xr:uid="{00000000-0005-0000-0000-000012000000}"/>
    <cellStyle name="Normal 3 2 2" xfId="13" xr:uid="{00000000-0005-0000-0000-000013000000}"/>
    <cellStyle name="Normal 3 3" xfId="12" xr:uid="{00000000-0005-0000-0000-000014000000}"/>
    <cellStyle name="Normal 4" xfId="4" xr:uid="{00000000-0005-0000-0000-000015000000}"/>
    <cellStyle name="Normal 5" xfId="5" xr:uid="{00000000-0005-0000-0000-000016000000}"/>
    <cellStyle name="Normal 56" xfId="6" xr:uid="{00000000-0005-0000-0000-000017000000}"/>
    <cellStyle name="Porcentaje" xfId="14" builtinId="5"/>
    <cellStyle name="Porcentaje 2" xfId="7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D45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G29" sqref="G29"/>
    </sheetView>
  </sheetViews>
  <sheetFormatPr baseColWidth="10" defaultColWidth="12.85546875" defaultRowHeight="11.25" x14ac:dyDescent="0.2"/>
  <cols>
    <col min="1" max="1" width="14.7109375" style="1" customWidth="1"/>
    <col min="2" max="2" width="73.85546875" style="1" bestFit="1" customWidth="1"/>
    <col min="3" max="3" width="13.5703125" style="1" customWidth="1"/>
    <col min="4" max="16384" width="12.85546875" style="1"/>
  </cols>
  <sheetData>
    <row r="1" spans="1:4" ht="16.149999999999999" customHeight="1" x14ac:dyDescent="0.2">
      <c r="A1" s="175" t="s">
        <v>589</v>
      </c>
      <c r="B1" s="176"/>
      <c r="C1" s="84" t="s">
        <v>486</v>
      </c>
      <c r="D1" s="85">
        <v>2026</v>
      </c>
    </row>
    <row r="2" spans="1:4" ht="16.149999999999999" customHeight="1" x14ac:dyDescent="0.2">
      <c r="A2" s="177" t="s">
        <v>485</v>
      </c>
      <c r="B2" s="178"/>
      <c r="C2" s="2" t="s">
        <v>487</v>
      </c>
      <c r="D2" s="86" t="s">
        <v>489</v>
      </c>
    </row>
    <row r="3" spans="1:4" ht="16.149999999999999" customHeight="1" x14ac:dyDescent="0.2">
      <c r="A3" s="177" t="s">
        <v>590</v>
      </c>
      <c r="B3" s="178"/>
      <c r="C3" s="2" t="s">
        <v>488</v>
      </c>
      <c r="D3" s="87">
        <v>2</v>
      </c>
    </row>
    <row r="4" spans="1:4" ht="16.149999999999999" customHeight="1" x14ac:dyDescent="0.2">
      <c r="A4" s="177" t="s">
        <v>504</v>
      </c>
      <c r="B4" s="178"/>
      <c r="C4" s="151"/>
      <c r="D4" s="86"/>
    </row>
    <row r="5" spans="1:4" ht="15" customHeight="1" x14ac:dyDescent="0.2">
      <c r="A5" s="152" t="s">
        <v>29</v>
      </c>
      <c r="B5" s="169" t="s">
        <v>30</v>
      </c>
      <c r="C5" s="169"/>
      <c r="D5" s="170"/>
    </row>
    <row r="6" spans="1:4" x14ac:dyDescent="0.2">
      <c r="A6" s="153"/>
      <c r="B6" s="171"/>
      <c r="C6" s="171"/>
      <c r="D6" s="172"/>
    </row>
    <row r="7" spans="1:4" x14ac:dyDescent="0.2">
      <c r="A7" s="153"/>
      <c r="B7" s="173" t="s">
        <v>33</v>
      </c>
      <c r="C7" s="173"/>
      <c r="D7" s="174"/>
    </row>
    <row r="8" spans="1:4" x14ac:dyDescent="0.2">
      <c r="A8" s="153"/>
      <c r="B8" s="145"/>
      <c r="D8" s="148"/>
    </row>
    <row r="9" spans="1:4" x14ac:dyDescent="0.2">
      <c r="A9" s="153"/>
      <c r="B9" s="146" t="s">
        <v>0</v>
      </c>
      <c r="D9" s="148"/>
    </row>
    <row r="10" spans="1:4" x14ac:dyDescent="0.2">
      <c r="A10" s="154" t="s">
        <v>473</v>
      </c>
      <c r="B10" s="147" t="s">
        <v>537</v>
      </c>
      <c r="D10" s="148"/>
    </row>
    <row r="11" spans="1:4" x14ac:dyDescent="0.2">
      <c r="A11" s="154" t="s">
        <v>474</v>
      </c>
      <c r="B11" s="147" t="s">
        <v>271</v>
      </c>
      <c r="D11" s="148"/>
    </row>
    <row r="12" spans="1:4" x14ac:dyDescent="0.2">
      <c r="A12" s="154" t="s">
        <v>1</v>
      </c>
      <c r="B12" s="147" t="s">
        <v>2</v>
      </c>
      <c r="D12" s="148"/>
    </row>
    <row r="13" spans="1:4" x14ac:dyDescent="0.2">
      <c r="A13" s="154" t="s">
        <v>3</v>
      </c>
      <c r="B13" s="147" t="s">
        <v>4</v>
      </c>
      <c r="D13" s="148"/>
    </row>
    <row r="14" spans="1:4" x14ac:dyDescent="0.2">
      <c r="A14" s="154" t="s">
        <v>5</v>
      </c>
      <c r="B14" s="147" t="s">
        <v>6</v>
      </c>
      <c r="D14" s="148"/>
    </row>
    <row r="15" spans="1:4" x14ac:dyDescent="0.2">
      <c r="A15" s="154" t="s">
        <v>80</v>
      </c>
      <c r="B15" s="147" t="s">
        <v>480</v>
      </c>
      <c r="D15" s="148"/>
    </row>
    <row r="16" spans="1:4" x14ac:dyDescent="0.2">
      <c r="A16" s="154" t="s">
        <v>7</v>
      </c>
      <c r="B16" s="147" t="s">
        <v>481</v>
      </c>
      <c r="D16" s="148"/>
    </row>
    <row r="17" spans="1:4" x14ac:dyDescent="0.2">
      <c r="A17" s="154" t="s">
        <v>8</v>
      </c>
      <c r="B17" s="147" t="s">
        <v>79</v>
      </c>
      <c r="D17" s="148"/>
    </row>
    <row r="18" spans="1:4" x14ac:dyDescent="0.2">
      <c r="A18" s="154" t="s">
        <v>9</v>
      </c>
      <c r="B18" s="147" t="s">
        <v>10</v>
      </c>
      <c r="D18" s="148"/>
    </row>
    <row r="19" spans="1:4" x14ac:dyDescent="0.2">
      <c r="A19" s="154" t="s">
        <v>11</v>
      </c>
      <c r="B19" s="147" t="s">
        <v>12</v>
      </c>
      <c r="D19" s="148"/>
    </row>
    <row r="20" spans="1:4" x14ac:dyDescent="0.2">
      <c r="A20" s="154" t="s">
        <v>13</v>
      </c>
      <c r="B20" s="147" t="s">
        <v>14</v>
      </c>
      <c r="D20" s="148"/>
    </row>
    <row r="21" spans="1:4" x14ac:dyDescent="0.2">
      <c r="A21" s="154" t="s">
        <v>15</v>
      </c>
      <c r="B21" s="147" t="s">
        <v>16</v>
      </c>
      <c r="D21" s="148"/>
    </row>
    <row r="22" spans="1:4" x14ac:dyDescent="0.2">
      <c r="A22" s="154" t="s">
        <v>17</v>
      </c>
      <c r="B22" s="147" t="s">
        <v>482</v>
      </c>
      <c r="D22" s="148"/>
    </row>
    <row r="23" spans="1:4" x14ac:dyDescent="0.2">
      <c r="A23" s="154" t="s">
        <v>18</v>
      </c>
      <c r="B23" s="147" t="s">
        <v>19</v>
      </c>
      <c r="D23" s="148"/>
    </row>
    <row r="24" spans="1:4" x14ac:dyDescent="0.2">
      <c r="A24" s="154" t="s">
        <v>20</v>
      </c>
      <c r="B24" s="147" t="s">
        <v>111</v>
      </c>
      <c r="D24" s="148"/>
    </row>
    <row r="25" spans="1:4" x14ac:dyDescent="0.2">
      <c r="A25" s="154" t="s">
        <v>21</v>
      </c>
      <c r="B25" s="147" t="s">
        <v>562</v>
      </c>
      <c r="D25" s="148"/>
    </row>
    <row r="26" spans="1:4" x14ac:dyDescent="0.2">
      <c r="A26" s="154" t="s">
        <v>564</v>
      </c>
      <c r="B26" s="147" t="s">
        <v>565</v>
      </c>
      <c r="D26" s="148"/>
    </row>
    <row r="27" spans="1:4" x14ac:dyDescent="0.2">
      <c r="A27" s="154" t="s">
        <v>563</v>
      </c>
      <c r="B27" s="147" t="s">
        <v>566</v>
      </c>
      <c r="D27" s="148"/>
    </row>
    <row r="28" spans="1:4" x14ac:dyDescent="0.2">
      <c r="A28" s="154" t="s">
        <v>22</v>
      </c>
      <c r="B28" s="147" t="s">
        <v>23</v>
      </c>
      <c r="D28" s="148"/>
    </row>
    <row r="29" spans="1:4" x14ac:dyDescent="0.2">
      <c r="A29" s="154" t="s">
        <v>24</v>
      </c>
      <c r="B29" s="147" t="s">
        <v>25</v>
      </c>
      <c r="D29" s="148"/>
    </row>
    <row r="30" spans="1:4" x14ac:dyDescent="0.2">
      <c r="A30" s="154" t="s">
        <v>26</v>
      </c>
      <c r="B30" s="147" t="s">
        <v>570</v>
      </c>
      <c r="D30" s="148"/>
    </row>
    <row r="31" spans="1:4" x14ac:dyDescent="0.2">
      <c r="A31" s="154" t="s">
        <v>27</v>
      </c>
      <c r="B31" s="147" t="s">
        <v>571</v>
      </c>
      <c r="D31" s="148"/>
    </row>
    <row r="32" spans="1:4" x14ac:dyDescent="0.2">
      <c r="A32" s="154" t="s">
        <v>38</v>
      </c>
      <c r="B32" s="147" t="s">
        <v>572</v>
      </c>
      <c r="D32" s="148"/>
    </row>
    <row r="33" spans="1:4" x14ac:dyDescent="0.2">
      <c r="A33" s="153"/>
      <c r="D33" s="148"/>
    </row>
    <row r="34" spans="1:4" x14ac:dyDescent="0.2">
      <c r="A34" s="153"/>
      <c r="B34" s="146"/>
      <c r="D34" s="148"/>
    </row>
    <row r="35" spans="1:4" x14ac:dyDescent="0.2">
      <c r="A35" s="154" t="s">
        <v>36</v>
      </c>
      <c r="B35" s="147" t="s">
        <v>31</v>
      </c>
      <c r="D35" s="148"/>
    </row>
    <row r="36" spans="1:4" x14ac:dyDescent="0.2">
      <c r="A36" s="154" t="s">
        <v>37</v>
      </c>
      <c r="B36" s="147" t="s">
        <v>32</v>
      </c>
      <c r="D36" s="148"/>
    </row>
    <row r="37" spans="1:4" x14ac:dyDescent="0.2">
      <c r="A37" s="153"/>
      <c r="D37" s="148"/>
    </row>
    <row r="38" spans="1:4" x14ac:dyDescent="0.2">
      <c r="A38" s="153"/>
      <c r="B38" s="145" t="s">
        <v>34</v>
      </c>
      <c r="D38" s="148"/>
    </row>
    <row r="39" spans="1:4" x14ac:dyDescent="0.2">
      <c r="A39" s="153" t="s">
        <v>35</v>
      </c>
      <c r="B39" s="147" t="s">
        <v>28</v>
      </c>
      <c r="D39" s="148"/>
    </row>
    <row r="40" spans="1:4" x14ac:dyDescent="0.2">
      <c r="A40" s="153"/>
      <c r="B40" s="147" t="s">
        <v>505</v>
      </c>
      <c r="D40" s="148"/>
    </row>
    <row r="41" spans="1:4" x14ac:dyDescent="0.2">
      <c r="A41" s="153"/>
      <c r="B41" s="147" t="s">
        <v>535</v>
      </c>
      <c r="D41" s="148"/>
    </row>
    <row r="42" spans="1:4" x14ac:dyDescent="0.2">
      <c r="A42" s="153"/>
      <c r="B42" s="147" t="s">
        <v>536</v>
      </c>
      <c r="D42" s="148"/>
    </row>
    <row r="43" spans="1:4" x14ac:dyDescent="0.2">
      <c r="A43" s="155"/>
      <c r="B43" s="149"/>
      <c r="C43" s="149"/>
      <c r="D43" s="150"/>
    </row>
    <row r="45" spans="1:4" x14ac:dyDescent="0.2">
      <c r="A45" s="143" t="s">
        <v>506</v>
      </c>
    </row>
  </sheetData>
  <sheetProtection formatCells="0" formatColumns="0" formatRows="0" autoFilter="0" pivotTables="0"/>
  <mergeCells count="7">
    <mergeCell ref="B5:D5"/>
    <mergeCell ref="B6:D6"/>
    <mergeCell ref="B7:D7"/>
    <mergeCell ref="A1:B1"/>
    <mergeCell ref="A2:B2"/>
    <mergeCell ref="A3:B3"/>
    <mergeCell ref="A4:B4"/>
  </mergeCells>
  <dataValidations disablePrompts="1" count="1">
    <dataValidation type="list" allowBlank="1" showInputMessage="1" showErrorMessage="1" sqref="D3" xr:uid="{00000000-0002-0000-0000-000000000000}">
      <formula1>"1, 2, 3, 4"</formula1>
    </dataValidation>
  </dataValidations>
  <hyperlinks>
    <hyperlink ref="A28:B28" location="VHP!A6" display="VHP-01" xr:uid="{00000000-0004-0000-0000-000000000000}"/>
    <hyperlink ref="A29:B29" location="VHP!A12" display="VHP-02" xr:uid="{00000000-0004-0000-0000-000001000000}"/>
    <hyperlink ref="A30:B30" location="EFE!A6" display="EFE-01" xr:uid="{00000000-0004-0000-0000-000002000000}"/>
    <hyperlink ref="A31:B31" location="EFE!A18" display="EFE-02" xr:uid="{00000000-0004-0000-0000-000003000000}"/>
    <hyperlink ref="A32:B32" location="EFE!A44" display="EFE-03" xr:uid="{00000000-0004-0000-0000-000004000000}"/>
    <hyperlink ref="A35:B35" location="Conciliacion_Ig!B6" display="Conciliacion_Ig" xr:uid="{00000000-0004-0000-0000-000005000000}"/>
    <hyperlink ref="A36:B36" location="Conciliacion_Eg!B5" display="Conciliacion_Eg" xr:uid="{00000000-0004-0000-0000-000006000000}"/>
    <hyperlink ref="B39" location="Memoria!A8" display="CONTABLES" xr:uid="{00000000-0004-0000-0000-000007000000}"/>
    <hyperlink ref="B40" location="Memoria!A37" display="PRESUPUESTARIAS" xr:uid="{00000000-0004-0000-0000-000008000000}"/>
    <hyperlink ref="A10" location="ACT!A7" display="ACT-01" xr:uid="{00000000-0004-0000-0000-000009000000}"/>
    <hyperlink ref="A11" location="ACT!A92" display="ACT-02" xr:uid="{00000000-0004-0000-0000-00000A000000}"/>
    <hyperlink ref="A12" location="ESF!A7" display="ESF-01" xr:uid="{00000000-0004-0000-0000-00000B000000}"/>
    <hyperlink ref="A13" location="ESF!A13" display="ESF-02" xr:uid="{00000000-0004-0000-0000-00000C000000}"/>
    <hyperlink ref="A14" location="ESF!A18" display="ESF-03" xr:uid="{00000000-0004-0000-0000-00000D000000}"/>
    <hyperlink ref="A15" location="ESF!A30" display="ESF-04" xr:uid="{00000000-0004-0000-0000-00000E000000}"/>
    <hyperlink ref="A16" location="ESF!A39" display="ESF-05" xr:uid="{00000000-0004-0000-0000-00000F000000}"/>
    <hyperlink ref="A17" location="ESF!A44" display="ESF-06" xr:uid="{00000000-0004-0000-0000-000010000000}"/>
    <hyperlink ref="A18" location="ESF!A48" display="ESF-07" xr:uid="{00000000-0004-0000-0000-000011000000}"/>
    <hyperlink ref="A19" location="ESF!A54" display="ESF-08" xr:uid="{00000000-0004-0000-0000-000012000000}"/>
    <hyperlink ref="A20" location="ESF!A74" display="ESF-09" xr:uid="{00000000-0004-0000-0000-000013000000}"/>
    <hyperlink ref="A21" location="ESF!A90" display="ESF-10" xr:uid="{00000000-0004-0000-0000-000014000000}"/>
    <hyperlink ref="A22" location="ESF!A96" display="ESF-11" xr:uid="{00000000-0004-0000-0000-000015000000}"/>
    <hyperlink ref="A23" location="ESF!A108" display="ESF-12" xr:uid="{00000000-0004-0000-0000-000016000000}"/>
    <hyperlink ref="A24" location="ESF!A125" display="ESF-13" xr:uid="{00000000-0004-0000-0000-000017000000}"/>
    <hyperlink ref="A25" location="ESF!A142" display="ESF-14" xr:uid="{00000000-0004-0000-0000-000018000000}"/>
    <hyperlink ref="B10" location="ACT!A7" display="INGRESOS DE GESTION" xr:uid="{00000000-0004-0000-0000-000019000000}"/>
    <hyperlink ref="B11" location="ACT!A92" display="GASTOS Y OTRAS PERDIDAS" xr:uid="{00000000-0004-0000-0000-00001A000000}"/>
    <hyperlink ref="B12" location="ESF!A7" display="FONDOS CON AFECTACIÓN ESPECÍFICA E INVERSIONES FINANCIERAS" xr:uid="{00000000-0004-0000-0000-00001B000000}"/>
    <hyperlink ref="B13" location="ESF!A13" display="CONTRIBUCIONES POR RECUPERAR" xr:uid="{00000000-0004-0000-0000-00001C000000}"/>
    <hyperlink ref="B14" location="ESF!A18" display="CONTRIBUCIONES POR RECUPERAR CORTO PLAZO" xr:uid="{00000000-0004-0000-0000-00001D000000}"/>
    <hyperlink ref="B15" location="ESF!A30" display="BIENES DISPONIBLES PARA SU TRANSFORMACIÓN ESTIMACIONES Y DETERIOROS (INVENTARIOS)" xr:uid="{00000000-0004-0000-0000-00001E000000}"/>
    <hyperlink ref="B16" location="ESF!A39" display="ALMACENES" xr:uid="{00000000-0004-0000-0000-00001F000000}"/>
    <hyperlink ref="B17" location="ESF!A44" display="FIDEICOMISOS, MANDATOS Y CONTRATOS ANÁLOGOS" xr:uid="{00000000-0004-0000-0000-000020000000}"/>
    <hyperlink ref="B18" location="ESF!A48" display="PARTICIPACIONES Y APORTACIONES DE CAPITAL" xr:uid="{00000000-0004-0000-0000-000021000000}"/>
    <hyperlink ref="B19" location="ESF!A54" display="BIENES MUEBLES E INMUEBLES" xr:uid="{00000000-0004-0000-0000-000022000000}"/>
    <hyperlink ref="B20" location="ESF!A74" display="INTANGIBLES Y DIFERIDOS" xr:uid="{00000000-0004-0000-0000-000023000000}"/>
    <hyperlink ref="B21" location="ESF!A90" display="ESTIMACIONES Y DETERIOROS" xr:uid="{00000000-0004-0000-0000-000024000000}"/>
    <hyperlink ref="B22" location="ESF!A96" display="OTROS ACTIVOS" xr:uid="{00000000-0004-0000-0000-000025000000}"/>
    <hyperlink ref="B23" location="ESF!A108" display="CUENTAS Y DOCUMENTOS POR PAGAR" xr:uid="{00000000-0004-0000-0000-000026000000}"/>
    <hyperlink ref="B24" location="ESF!A125" display="FONDOS Y BIENES DE TERCEROS" xr:uid="{00000000-0004-0000-0000-000027000000}"/>
    <hyperlink ref="B25" location="ESF!A142" display="OTROS PASIVOS CIRCULANTES" xr:uid="{00000000-0004-0000-0000-000028000000}"/>
    <hyperlink ref="B41" location="Memoria!B39" display="INGRESOS" xr:uid="{00000000-0004-0000-0000-000029000000}"/>
    <hyperlink ref="B42" location="Memoria!B48" display="EGRESOS" xr:uid="{00000000-0004-0000-0000-00002A000000}"/>
    <hyperlink ref="B28" location="VHP!A7" display="PATRIMONIO CONTRIBUIDO" xr:uid="{00000000-0004-0000-0000-00002B000000}"/>
    <hyperlink ref="A28" location="VHP!A7" display="VHP-01" xr:uid="{00000000-0004-0000-0000-00002C000000}"/>
    <hyperlink ref="B29" location="VHP!A13" display="PATRIMONIO GENERADO" xr:uid="{00000000-0004-0000-0000-00002D000000}"/>
    <hyperlink ref="A29" location="VHP!A13" display="VHP-02" xr:uid="{00000000-0004-0000-0000-00002E000000}"/>
    <hyperlink ref="B30" location="EFE!A7" display="FLUJO DE EFECTIVO" xr:uid="{00000000-0004-0000-0000-00002F000000}"/>
    <hyperlink ref="A30" location="EFE!A7" display="EFE-01" xr:uid="{00000000-0004-0000-0000-000030000000}"/>
    <hyperlink ref="B31" location="EFE!A19" display="ADQ. BIENES MUEBLES E INMUEBLES" xr:uid="{00000000-0004-0000-0000-000031000000}"/>
    <hyperlink ref="A31" location="EFE!A19" display="EFE-02" xr:uid="{00000000-0004-0000-0000-000032000000}"/>
    <hyperlink ref="B32" location="EFE!A46" display="CONCILIACIÓN DEL FLUJO DE EFECTIVO" xr:uid="{00000000-0004-0000-0000-000033000000}"/>
    <hyperlink ref="A32" location="EFE!A46" display="EFE-03" xr:uid="{00000000-0004-0000-0000-000034000000}"/>
    <hyperlink ref="A26" location="ESF!A153" display="ESF-15" xr:uid="{00000000-0004-0000-0000-000035000000}"/>
    <hyperlink ref="B26" location="ESF!A153" display="PROVISIONES" xr:uid="{00000000-0004-0000-0000-000036000000}"/>
    <hyperlink ref="A27" location="ESF!A165" display="ESF-16" xr:uid="{00000000-0004-0000-0000-000037000000}"/>
    <hyperlink ref="B27" location="ESF!A165" display="OTROS PASIVOS" xr:uid="{00000000-0004-0000-0000-000038000000}"/>
  </hyperlinks>
  <pageMargins left="0.70866141732283472" right="0.70866141732283472" top="0.74803149606299213" bottom="0.74803149606299213" header="0.31496062992125984" footer="0.31496062992125984"/>
  <pageSetup scale="80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14"/>
  <sheetViews>
    <sheetView zoomScaleNormal="100" workbookViewId="0">
      <selection activeCell="B14" sqref="B14"/>
    </sheetView>
  </sheetViews>
  <sheetFormatPr baseColWidth="10" defaultColWidth="9.140625" defaultRowHeight="11.25" x14ac:dyDescent="0.2"/>
  <cols>
    <col min="1" max="1" width="10" style="4" customWidth="1"/>
    <col min="2" max="2" width="83" style="4" customWidth="1"/>
    <col min="3" max="4" width="15.7109375" style="4" customWidth="1"/>
    <col min="5" max="5" width="27.28515625" style="4" customWidth="1"/>
    <col min="6" max="16384" width="9.140625" style="4"/>
  </cols>
  <sheetData>
    <row r="1" spans="1:5" s="9" customFormat="1" ht="18.95" customHeight="1" x14ac:dyDescent="0.25">
      <c r="A1" s="180" t="s">
        <v>589</v>
      </c>
      <c r="B1" s="180"/>
      <c r="C1" s="180"/>
      <c r="D1" s="2" t="s">
        <v>486</v>
      </c>
      <c r="E1" s="8">
        <v>2026</v>
      </c>
    </row>
    <row r="2" spans="1:5" s="3" customFormat="1" ht="18.95" customHeight="1" x14ac:dyDescent="0.25">
      <c r="A2" s="180" t="s">
        <v>491</v>
      </c>
      <c r="B2" s="180"/>
      <c r="C2" s="180"/>
      <c r="D2" s="2" t="s">
        <v>487</v>
      </c>
      <c r="E2" s="8" t="s">
        <v>489</v>
      </c>
    </row>
    <row r="3" spans="1:5" s="3" customFormat="1" ht="18.95" customHeight="1" x14ac:dyDescent="0.25">
      <c r="A3" s="180" t="s">
        <v>590</v>
      </c>
      <c r="B3" s="180"/>
      <c r="C3" s="180"/>
      <c r="D3" s="2" t="s">
        <v>488</v>
      </c>
      <c r="E3" s="8">
        <v>2</v>
      </c>
    </row>
    <row r="4" spans="1:5" s="3" customFormat="1" ht="18.95" customHeight="1" x14ac:dyDescent="0.25">
      <c r="A4" s="180" t="s">
        <v>504</v>
      </c>
      <c r="B4" s="180"/>
      <c r="C4" s="180"/>
      <c r="D4" s="2"/>
      <c r="E4" s="8"/>
    </row>
    <row r="5" spans="1:5" x14ac:dyDescent="0.2">
      <c r="A5" s="181" t="s">
        <v>113</v>
      </c>
      <c r="B5" s="181"/>
      <c r="C5" s="181"/>
      <c r="D5" s="181"/>
      <c r="E5" s="181"/>
    </row>
    <row r="7" spans="1:5" x14ac:dyDescent="0.2">
      <c r="A7" s="179" t="s">
        <v>539</v>
      </c>
      <c r="B7" s="179"/>
      <c r="C7" s="179"/>
      <c r="D7" s="179"/>
      <c r="E7" s="179"/>
    </row>
    <row r="8" spans="1:5" x14ac:dyDescent="0.2">
      <c r="A8" s="23" t="s">
        <v>84</v>
      </c>
      <c r="B8" s="23" t="s">
        <v>81</v>
      </c>
      <c r="C8" s="23" t="s">
        <v>82</v>
      </c>
      <c r="D8" s="117" t="s">
        <v>270</v>
      </c>
      <c r="E8" s="118" t="s">
        <v>573</v>
      </c>
    </row>
    <row r="9" spans="1:5" x14ac:dyDescent="0.2">
      <c r="A9" s="89">
        <v>4000</v>
      </c>
      <c r="B9" s="88" t="s">
        <v>537</v>
      </c>
      <c r="C9" s="158">
        <f>SUM(C10+C57+C69)</f>
        <v>2520504.04</v>
      </c>
      <c r="D9" s="63">
        <v>1</v>
      </c>
      <c r="E9" s="24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x14ac:dyDescent="0.2">
      <c r="A10" s="89">
        <v>4100</v>
      </c>
      <c r="B10" s="88" t="s">
        <v>217</v>
      </c>
      <c r="C10" s="119">
        <f>SUM(C11+C21+C27+C30+C36+C39+C48)</f>
        <v>0</v>
      </c>
      <c r="D10" s="92">
        <f>C10/$C$9</f>
        <v>0</v>
      </c>
      <c r="E10" s="24"/>
    </row>
    <row r="11" spans="1:5" x14ac:dyDescent="0.2">
      <c r="A11" s="89">
        <v>4110</v>
      </c>
      <c r="B11" s="88" t="s">
        <v>218</v>
      </c>
      <c r="C11" s="119">
        <f>SUM(C12:C20)</f>
        <v>0</v>
      </c>
      <c r="D11" s="92">
        <f>C11/$C$9</f>
        <v>0</v>
      </c>
      <c r="E11" s="24"/>
    </row>
    <row r="12" spans="1:5" x14ac:dyDescent="0.2">
      <c r="A12" s="25">
        <v>4111</v>
      </c>
      <c r="B12" s="26" t="s">
        <v>219</v>
      </c>
      <c r="C12" s="120">
        <v>0</v>
      </c>
      <c r="D12" s="29">
        <f t="shared" ref="D12:D75" si="0">C12/$C$9</f>
        <v>0</v>
      </c>
      <c r="E12" s="24"/>
    </row>
    <row r="13" spans="1:5" x14ac:dyDescent="0.2">
      <c r="A13" s="25">
        <v>4112</v>
      </c>
      <c r="B13" s="26" t="s">
        <v>220</v>
      </c>
      <c r="C13" s="120">
        <v>0</v>
      </c>
      <c r="D13" s="29">
        <f t="shared" si="0"/>
        <v>0</v>
      </c>
      <c r="E13" s="24"/>
    </row>
    <row r="14" spans="1:5" x14ac:dyDescent="0.2">
      <c r="A14" s="25">
        <v>4113</v>
      </c>
      <c r="B14" s="26" t="s">
        <v>221</v>
      </c>
      <c r="C14" s="120">
        <v>0</v>
      </c>
      <c r="D14" s="29">
        <f t="shared" si="0"/>
        <v>0</v>
      </c>
      <c r="E14" s="24"/>
    </row>
    <row r="15" spans="1:5" x14ac:dyDescent="0.2">
      <c r="A15" s="25">
        <v>4114</v>
      </c>
      <c r="B15" s="26" t="s">
        <v>222</v>
      </c>
      <c r="C15" s="120">
        <v>0</v>
      </c>
      <c r="D15" s="29">
        <f t="shared" si="0"/>
        <v>0</v>
      </c>
      <c r="E15" s="24"/>
    </row>
    <row r="16" spans="1:5" x14ac:dyDescent="0.2">
      <c r="A16" s="25">
        <v>4115</v>
      </c>
      <c r="B16" s="26" t="s">
        <v>223</v>
      </c>
      <c r="C16" s="120">
        <v>0</v>
      </c>
      <c r="D16" s="29">
        <f t="shared" si="0"/>
        <v>0</v>
      </c>
      <c r="E16" s="24"/>
    </row>
    <row r="17" spans="1:5" x14ac:dyDescent="0.2">
      <c r="A17" s="25">
        <v>4116</v>
      </c>
      <c r="B17" s="26" t="s">
        <v>224</v>
      </c>
      <c r="C17" s="120">
        <v>0</v>
      </c>
      <c r="D17" s="29">
        <f t="shared" si="0"/>
        <v>0</v>
      </c>
      <c r="E17" s="24"/>
    </row>
    <row r="18" spans="1:5" x14ac:dyDescent="0.2">
      <c r="A18" s="25">
        <v>4117</v>
      </c>
      <c r="B18" s="26" t="s">
        <v>225</v>
      </c>
      <c r="C18" s="120">
        <v>0</v>
      </c>
      <c r="D18" s="29">
        <f t="shared" si="0"/>
        <v>0</v>
      </c>
      <c r="E18" s="24"/>
    </row>
    <row r="19" spans="1:5" ht="22.5" x14ac:dyDescent="0.2">
      <c r="A19" s="25">
        <v>4118</v>
      </c>
      <c r="B19" s="27" t="s">
        <v>402</v>
      </c>
      <c r="C19" s="120">
        <v>0</v>
      </c>
      <c r="D19" s="29">
        <f t="shared" si="0"/>
        <v>0</v>
      </c>
      <c r="E19" s="24"/>
    </row>
    <row r="20" spans="1:5" x14ac:dyDescent="0.2">
      <c r="A20" s="25">
        <v>4119</v>
      </c>
      <c r="B20" s="26" t="s">
        <v>226</v>
      </c>
      <c r="C20" s="120">
        <v>0</v>
      </c>
      <c r="D20" s="29">
        <f t="shared" si="0"/>
        <v>0</v>
      </c>
      <c r="E20" s="24"/>
    </row>
    <row r="21" spans="1:5" x14ac:dyDescent="0.2">
      <c r="A21" s="89">
        <v>4120</v>
      </c>
      <c r="B21" s="88" t="s">
        <v>227</v>
      </c>
      <c r="C21" s="119">
        <f>SUM(C22:C26)</f>
        <v>0</v>
      </c>
      <c r="D21" s="92">
        <f t="shared" si="0"/>
        <v>0</v>
      </c>
      <c r="E21" s="24"/>
    </row>
    <row r="22" spans="1:5" x14ac:dyDescent="0.2">
      <c r="A22" s="25">
        <v>4121</v>
      </c>
      <c r="B22" s="26" t="s">
        <v>228</v>
      </c>
      <c r="C22" s="120">
        <v>0</v>
      </c>
      <c r="D22" s="29">
        <f t="shared" si="0"/>
        <v>0</v>
      </c>
      <c r="E22" s="24"/>
    </row>
    <row r="23" spans="1:5" x14ac:dyDescent="0.2">
      <c r="A23" s="25">
        <v>4122</v>
      </c>
      <c r="B23" s="26" t="s">
        <v>403</v>
      </c>
      <c r="C23" s="120">
        <v>0</v>
      </c>
      <c r="D23" s="29">
        <f t="shared" si="0"/>
        <v>0</v>
      </c>
      <c r="E23" s="24"/>
    </row>
    <row r="24" spans="1:5" x14ac:dyDescent="0.2">
      <c r="A24" s="25">
        <v>4123</v>
      </c>
      <c r="B24" s="26" t="s">
        <v>229</v>
      </c>
      <c r="C24" s="120">
        <v>0</v>
      </c>
      <c r="D24" s="29">
        <f t="shared" si="0"/>
        <v>0</v>
      </c>
      <c r="E24" s="24"/>
    </row>
    <row r="25" spans="1:5" x14ac:dyDescent="0.2">
      <c r="A25" s="25">
        <v>4124</v>
      </c>
      <c r="B25" s="26" t="s">
        <v>230</v>
      </c>
      <c r="C25" s="120">
        <v>0</v>
      </c>
      <c r="D25" s="29">
        <f t="shared" si="0"/>
        <v>0</v>
      </c>
      <c r="E25" s="24"/>
    </row>
    <row r="26" spans="1:5" x14ac:dyDescent="0.2">
      <c r="A26" s="25">
        <v>4129</v>
      </c>
      <c r="B26" s="26" t="s">
        <v>231</v>
      </c>
      <c r="C26" s="120">
        <v>0</v>
      </c>
      <c r="D26" s="29">
        <f t="shared" si="0"/>
        <v>0</v>
      </c>
      <c r="E26" s="24"/>
    </row>
    <row r="27" spans="1:5" x14ac:dyDescent="0.2">
      <c r="A27" s="89">
        <v>4130</v>
      </c>
      <c r="B27" s="88" t="s">
        <v>232</v>
      </c>
      <c r="C27" s="119">
        <f>SUM(C28:C29)</f>
        <v>0</v>
      </c>
      <c r="D27" s="92">
        <f t="shared" si="0"/>
        <v>0</v>
      </c>
      <c r="E27" s="24"/>
    </row>
    <row r="28" spans="1:5" x14ac:dyDescent="0.2">
      <c r="A28" s="25">
        <v>4131</v>
      </c>
      <c r="B28" s="26" t="s">
        <v>233</v>
      </c>
      <c r="C28" s="120">
        <v>0</v>
      </c>
      <c r="D28" s="29">
        <f t="shared" si="0"/>
        <v>0</v>
      </c>
      <c r="E28" s="24"/>
    </row>
    <row r="29" spans="1:5" ht="22.5" x14ac:dyDescent="0.2">
      <c r="A29" s="25">
        <v>4132</v>
      </c>
      <c r="B29" s="27" t="s">
        <v>404</v>
      </c>
      <c r="C29" s="120">
        <v>0</v>
      </c>
      <c r="D29" s="29">
        <f t="shared" si="0"/>
        <v>0</v>
      </c>
      <c r="E29" s="24"/>
    </row>
    <row r="30" spans="1:5" x14ac:dyDescent="0.2">
      <c r="A30" s="89">
        <v>4140</v>
      </c>
      <c r="B30" s="88" t="s">
        <v>234</v>
      </c>
      <c r="C30" s="119">
        <f>SUM(C31:C35)</f>
        <v>0</v>
      </c>
      <c r="D30" s="92">
        <f t="shared" si="0"/>
        <v>0</v>
      </c>
      <c r="E30" s="24"/>
    </row>
    <row r="31" spans="1:5" x14ac:dyDescent="0.2">
      <c r="A31" s="25">
        <v>4141</v>
      </c>
      <c r="B31" s="26" t="s">
        <v>235</v>
      </c>
      <c r="C31" s="120">
        <v>0</v>
      </c>
      <c r="D31" s="29">
        <f t="shared" si="0"/>
        <v>0</v>
      </c>
      <c r="E31" s="24"/>
    </row>
    <row r="32" spans="1:5" x14ac:dyDescent="0.2">
      <c r="A32" s="25">
        <v>4143</v>
      </c>
      <c r="B32" s="26" t="s">
        <v>236</v>
      </c>
      <c r="C32" s="120">
        <v>0</v>
      </c>
      <c r="D32" s="29">
        <f t="shared" si="0"/>
        <v>0</v>
      </c>
      <c r="E32" s="24"/>
    </row>
    <row r="33" spans="1:5" x14ac:dyDescent="0.2">
      <c r="A33" s="25">
        <v>4144</v>
      </c>
      <c r="B33" s="26" t="s">
        <v>237</v>
      </c>
      <c r="C33" s="120">
        <v>0</v>
      </c>
      <c r="D33" s="29">
        <f t="shared" si="0"/>
        <v>0</v>
      </c>
      <c r="E33" s="24"/>
    </row>
    <row r="34" spans="1:5" ht="22.5" x14ac:dyDescent="0.2">
      <c r="A34" s="25">
        <v>4145</v>
      </c>
      <c r="B34" s="27" t="s">
        <v>405</v>
      </c>
      <c r="C34" s="120">
        <v>0</v>
      </c>
      <c r="D34" s="29">
        <f t="shared" si="0"/>
        <v>0</v>
      </c>
      <c r="E34" s="24"/>
    </row>
    <row r="35" spans="1:5" x14ac:dyDescent="0.2">
      <c r="A35" s="25">
        <v>4149</v>
      </c>
      <c r="B35" s="26" t="s">
        <v>238</v>
      </c>
      <c r="C35" s="120">
        <v>0</v>
      </c>
      <c r="D35" s="29">
        <f t="shared" si="0"/>
        <v>0</v>
      </c>
      <c r="E35" s="24"/>
    </row>
    <row r="36" spans="1:5" x14ac:dyDescent="0.2">
      <c r="A36" s="89">
        <v>4150</v>
      </c>
      <c r="B36" s="88" t="s">
        <v>406</v>
      </c>
      <c r="C36" s="119">
        <f>SUM(C37:C38)</f>
        <v>0</v>
      </c>
      <c r="D36" s="92">
        <f t="shared" si="0"/>
        <v>0</v>
      </c>
      <c r="E36" s="24"/>
    </row>
    <row r="37" spans="1:5" x14ac:dyDescent="0.2">
      <c r="A37" s="25">
        <v>4151</v>
      </c>
      <c r="B37" s="26" t="s">
        <v>406</v>
      </c>
      <c r="C37" s="120">
        <v>0</v>
      </c>
      <c r="D37" s="29">
        <f t="shared" si="0"/>
        <v>0</v>
      </c>
      <c r="E37" s="24"/>
    </row>
    <row r="38" spans="1:5" ht="22.5" x14ac:dyDescent="0.2">
      <c r="A38" s="25">
        <v>4154</v>
      </c>
      <c r="B38" s="27" t="s">
        <v>407</v>
      </c>
      <c r="C38" s="120">
        <v>0</v>
      </c>
      <c r="D38" s="29">
        <f t="shared" si="0"/>
        <v>0</v>
      </c>
      <c r="E38" s="24"/>
    </row>
    <row r="39" spans="1:5" x14ac:dyDescent="0.2">
      <c r="A39" s="89">
        <v>4160</v>
      </c>
      <c r="B39" s="88" t="s">
        <v>408</v>
      </c>
      <c r="C39" s="119">
        <f>SUM(C40:C47)</f>
        <v>0</v>
      </c>
      <c r="D39" s="92">
        <f t="shared" si="0"/>
        <v>0</v>
      </c>
      <c r="E39" s="24"/>
    </row>
    <row r="40" spans="1:5" x14ac:dyDescent="0.2">
      <c r="A40" s="25">
        <v>4161</v>
      </c>
      <c r="B40" s="26" t="s">
        <v>239</v>
      </c>
      <c r="C40" s="120">
        <v>0</v>
      </c>
      <c r="D40" s="29">
        <f t="shared" si="0"/>
        <v>0</v>
      </c>
      <c r="E40" s="24"/>
    </row>
    <row r="41" spans="1:5" x14ac:dyDescent="0.2">
      <c r="A41" s="25">
        <v>4162</v>
      </c>
      <c r="B41" s="26" t="s">
        <v>240</v>
      </c>
      <c r="C41" s="120">
        <v>0</v>
      </c>
      <c r="D41" s="29">
        <f t="shared" si="0"/>
        <v>0</v>
      </c>
      <c r="E41" s="24"/>
    </row>
    <row r="42" spans="1:5" x14ac:dyDescent="0.2">
      <c r="A42" s="25">
        <v>4163</v>
      </c>
      <c r="B42" s="26" t="s">
        <v>241</v>
      </c>
      <c r="C42" s="120">
        <v>0</v>
      </c>
      <c r="D42" s="29">
        <f t="shared" si="0"/>
        <v>0</v>
      </c>
      <c r="E42" s="24"/>
    </row>
    <row r="43" spans="1:5" x14ac:dyDescent="0.2">
      <c r="A43" s="25">
        <v>4164</v>
      </c>
      <c r="B43" s="26" t="s">
        <v>242</v>
      </c>
      <c r="C43" s="120">
        <v>0</v>
      </c>
      <c r="D43" s="29">
        <f t="shared" si="0"/>
        <v>0</v>
      </c>
      <c r="E43" s="24"/>
    </row>
    <row r="44" spans="1:5" x14ac:dyDescent="0.2">
      <c r="A44" s="25">
        <v>4165</v>
      </c>
      <c r="B44" s="26" t="s">
        <v>243</v>
      </c>
      <c r="C44" s="120">
        <v>0</v>
      </c>
      <c r="D44" s="29">
        <f t="shared" si="0"/>
        <v>0</v>
      </c>
      <c r="E44" s="24"/>
    </row>
    <row r="45" spans="1:5" ht="22.5" x14ac:dyDescent="0.2">
      <c r="A45" s="25">
        <v>4166</v>
      </c>
      <c r="B45" s="27" t="s">
        <v>409</v>
      </c>
      <c r="C45" s="120">
        <v>0</v>
      </c>
      <c r="D45" s="29">
        <f t="shared" si="0"/>
        <v>0</v>
      </c>
      <c r="E45" s="24"/>
    </row>
    <row r="46" spans="1:5" x14ac:dyDescent="0.2">
      <c r="A46" s="25">
        <v>4168</v>
      </c>
      <c r="B46" s="26" t="s">
        <v>244</v>
      </c>
      <c r="C46" s="120">
        <v>0</v>
      </c>
      <c r="D46" s="29">
        <f t="shared" si="0"/>
        <v>0</v>
      </c>
      <c r="E46" s="24"/>
    </row>
    <row r="47" spans="1:5" x14ac:dyDescent="0.2">
      <c r="A47" s="25">
        <v>4169</v>
      </c>
      <c r="B47" s="26" t="s">
        <v>245</v>
      </c>
      <c r="C47" s="120">
        <v>0</v>
      </c>
      <c r="D47" s="29">
        <f t="shared" si="0"/>
        <v>0</v>
      </c>
      <c r="E47" s="24"/>
    </row>
    <row r="48" spans="1:5" x14ac:dyDescent="0.2">
      <c r="A48" s="89">
        <v>4170</v>
      </c>
      <c r="B48" s="88" t="s">
        <v>484</v>
      </c>
      <c r="C48" s="119">
        <f>SUM(C49:C56)</f>
        <v>0</v>
      </c>
      <c r="D48" s="92">
        <f t="shared" si="0"/>
        <v>0</v>
      </c>
      <c r="E48" s="24"/>
    </row>
    <row r="49" spans="1:5" x14ac:dyDescent="0.2">
      <c r="A49" s="25">
        <v>4171</v>
      </c>
      <c r="B49" s="26" t="s">
        <v>410</v>
      </c>
      <c r="C49" s="120">
        <v>0</v>
      </c>
      <c r="D49" s="29">
        <f t="shared" si="0"/>
        <v>0</v>
      </c>
      <c r="E49" s="24"/>
    </row>
    <row r="50" spans="1:5" x14ac:dyDescent="0.2">
      <c r="A50" s="25">
        <v>4172</v>
      </c>
      <c r="B50" s="26" t="s">
        <v>411</v>
      </c>
      <c r="C50" s="120">
        <v>0</v>
      </c>
      <c r="D50" s="29">
        <f t="shared" si="0"/>
        <v>0</v>
      </c>
      <c r="E50" s="24"/>
    </row>
    <row r="51" spans="1:5" ht="22.5" x14ac:dyDescent="0.2">
      <c r="A51" s="25">
        <v>4173</v>
      </c>
      <c r="B51" s="27" t="s">
        <v>412</v>
      </c>
      <c r="C51" s="120">
        <v>0</v>
      </c>
      <c r="D51" s="29">
        <f t="shared" si="0"/>
        <v>0</v>
      </c>
      <c r="E51" s="24"/>
    </row>
    <row r="52" spans="1:5" ht="22.5" x14ac:dyDescent="0.2">
      <c r="A52" s="25">
        <v>4174</v>
      </c>
      <c r="B52" s="27" t="s">
        <v>413</v>
      </c>
      <c r="C52" s="120">
        <v>0</v>
      </c>
      <c r="D52" s="29">
        <f t="shared" si="0"/>
        <v>0</v>
      </c>
      <c r="E52" s="24"/>
    </row>
    <row r="53" spans="1:5" ht="22.5" x14ac:dyDescent="0.2">
      <c r="A53" s="25">
        <v>4175</v>
      </c>
      <c r="B53" s="27" t="s">
        <v>414</v>
      </c>
      <c r="C53" s="120">
        <v>0</v>
      </c>
      <c r="D53" s="29">
        <f t="shared" si="0"/>
        <v>0</v>
      </c>
      <c r="E53" s="24"/>
    </row>
    <row r="54" spans="1:5" ht="22.5" x14ac:dyDescent="0.2">
      <c r="A54" s="25">
        <v>4176</v>
      </c>
      <c r="B54" s="27" t="s">
        <v>415</v>
      </c>
      <c r="C54" s="120">
        <v>0</v>
      </c>
      <c r="D54" s="29">
        <f t="shared" si="0"/>
        <v>0</v>
      </c>
      <c r="E54" s="24"/>
    </row>
    <row r="55" spans="1:5" ht="22.5" x14ac:dyDescent="0.2">
      <c r="A55" s="25">
        <v>4177</v>
      </c>
      <c r="B55" s="27" t="s">
        <v>416</v>
      </c>
      <c r="C55" s="120">
        <v>0</v>
      </c>
      <c r="D55" s="29">
        <f t="shared" si="0"/>
        <v>0</v>
      </c>
      <c r="E55" s="24"/>
    </row>
    <row r="56" spans="1:5" ht="22.5" x14ac:dyDescent="0.2">
      <c r="A56" s="25">
        <v>4178</v>
      </c>
      <c r="B56" s="27" t="s">
        <v>417</v>
      </c>
      <c r="C56" s="120">
        <v>0</v>
      </c>
      <c r="D56" s="29">
        <f t="shared" si="0"/>
        <v>0</v>
      </c>
      <c r="E56" s="24"/>
    </row>
    <row r="57" spans="1:5" ht="33.75" x14ac:dyDescent="0.2">
      <c r="A57" s="89">
        <v>4200</v>
      </c>
      <c r="B57" s="90" t="s">
        <v>418</v>
      </c>
      <c r="C57" s="158">
        <f>+C58+C64</f>
        <v>2518776</v>
      </c>
      <c r="D57" s="92">
        <f t="shared" si="0"/>
        <v>0.99931440697075813</v>
      </c>
      <c r="E57" s="24"/>
    </row>
    <row r="58" spans="1:5" ht="22.5" x14ac:dyDescent="0.2">
      <c r="A58" s="89">
        <v>4210</v>
      </c>
      <c r="B58" s="90" t="s">
        <v>419</v>
      </c>
      <c r="C58" s="119">
        <f>SUM(C59:C63)</f>
        <v>0</v>
      </c>
      <c r="D58" s="92">
        <f t="shared" si="0"/>
        <v>0</v>
      </c>
      <c r="E58" s="24"/>
    </row>
    <row r="59" spans="1:5" x14ac:dyDescent="0.2">
      <c r="A59" s="25">
        <v>4211</v>
      </c>
      <c r="B59" s="26" t="s">
        <v>246</v>
      </c>
      <c r="C59" s="120">
        <v>0</v>
      </c>
      <c r="D59" s="29">
        <f t="shared" si="0"/>
        <v>0</v>
      </c>
      <c r="E59" s="24"/>
    </row>
    <row r="60" spans="1:5" x14ac:dyDescent="0.2">
      <c r="A60" s="25">
        <v>4212</v>
      </c>
      <c r="B60" s="26" t="s">
        <v>247</v>
      </c>
      <c r="C60" s="120">
        <v>0</v>
      </c>
      <c r="D60" s="29">
        <f t="shared" si="0"/>
        <v>0</v>
      </c>
      <c r="E60" s="24"/>
    </row>
    <row r="61" spans="1:5" x14ac:dyDescent="0.2">
      <c r="A61" s="25">
        <v>4213</v>
      </c>
      <c r="B61" s="26" t="s">
        <v>248</v>
      </c>
      <c r="C61" s="120">
        <v>0</v>
      </c>
      <c r="D61" s="29">
        <f t="shared" si="0"/>
        <v>0</v>
      </c>
      <c r="E61" s="24"/>
    </row>
    <row r="62" spans="1:5" x14ac:dyDescent="0.2">
      <c r="A62" s="25">
        <v>4214</v>
      </c>
      <c r="B62" s="26" t="s">
        <v>420</v>
      </c>
      <c r="C62" s="120">
        <v>0</v>
      </c>
      <c r="D62" s="29">
        <f t="shared" si="0"/>
        <v>0</v>
      </c>
      <c r="E62" s="24"/>
    </row>
    <row r="63" spans="1:5" x14ac:dyDescent="0.2">
      <c r="A63" s="25">
        <v>4215</v>
      </c>
      <c r="B63" s="26" t="s">
        <v>421</v>
      </c>
      <c r="C63" s="120">
        <v>0</v>
      </c>
      <c r="D63" s="29">
        <f t="shared" si="0"/>
        <v>0</v>
      </c>
      <c r="E63" s="24"/>
    </row>
    <row r="64" spans="1:5" x14ac:dyDescent="0.2">
      <c r="A64" s="89">
        <v>4220</v>
      </c>
      <c r="B64" s="88" t="s">
        <v>249</v>
      </c>
      <c r="C64" s="158">
        <f>SUM(C65:C68)</f>
        <v>2518776</v>
      </c>
      <c r="D64" s="92">
        <f t="shared" si="0"/>
        <v>0.99931440697075813</v>
      </c>
      <c r="E64" s="24"/>
    </row>
    <row r="65" spans="1:5" x14ac:dyDescent="0.2">
      <c r="A65" s="25">
        <v>4221</v>
      </c>
      <c r="B65" s="26" t="s">
        <v>250</v>
      </c>
      <c r="C65" s="159">
        <v>2518776</v>
      </c>
      <c r="D65" s="29">
        <f t="shared" si="0"/>
        <v>0.99931440697075813</v>
      </c>
      <c r="E65" s="24"/>
    </row>
    <row r="66" spans="1:5" x14ac:dyDescent="0.2">
      <c r="A66" s="25">
        <v>4223</v>
      </c>
      <c r="B66" s="26" t="s">
        <v>251</v>
      </c>
      <c r="C66" s="120">
        <v>0</v>
      </c>
      <c r="D66" s="29">
        <f t="shared" si="0"/>
        <v>0</v>
      </c>
      <c r="E66" s="24"/>
    </row>
    <row r="67" spans="1:5" x14ac:dyDescent="0.2">
      <c r="A67" s="25">
        <v>4225</v>
      </c>
      <c r="B67" s="26" t="s">
        <v>253</v>
      </c>
      <c r="C67" s="120">
        <v>0</v>
      </c>
      <c r="D67" s="29">
        <f t="shared" si="0"/>
        <v>0</v>
      </c>
      <c r="E67" s="24"/>
    </row>
    <row r="68" spans="1:5" x14ac:dyDescent="0.2">
      <c r="A68" s="25">
        <v>4227</v>
      </c>
      <c r="B68" s="26" t="s">
        <v>422</v>
      </c>
      <c r="C68" s="120">
        <v>0</v>
      </c>
      <c r="D68" s="29">
        <f t="shared" si="0"/>
        <v>0</v>
      </c>
      <c r="E68" s="24"/>
    </row>
    <row r="69" spans="1:5" x14ac:dyDescent="0.2">
      <c r="A69" s="91">
        <v>4300</v>
      </c>
      <c r="B69" s="88" t="s">
        <v>254</v>
      </c>
      <c r="C69" s="158">
        <f>C70+C73+C79+C81+C83</f>
        <v>1728.04</v>
      </c>
      <c r="D69" s="92">
        <f t="shared" si="0"/>
        <v>6.8559302924188134E-4</v>
      </c>
      <c r="E69" s="26"/>
    </row>
    <row r="70" spans="1:5" x14ac:dyDescent="0.2">
      <c r="A70" s="91">
        <v>4310</v>
      </c>
      <c r="B70" s="88" t="s">
        <v>255</v>
      </c>
      <c r="C70" s="119">
        <f>SUM(C71:C72)</f>
        <v>0</v>
      </c>
      <c r="D70" s="92">
        <f t="shared" si="0"/>
        <v>0</v>
      </c>
      <c r="E70" s="26"/>
    </row>
    <row r="71" spans="1:5" x14ac:dyDescent="0.2">
      <c r="A71" s="28">
        <v>4311</v>
      </c>
      <c r="B71" s="26" t="s">
        <v>423</v>
      </c>
      <c r="C71" s="120">
        <v>0</v>
      </c>
      <c r="D71" s="29">
        <f t="shared" si="0"/>
        <v>0</v>
      </c>
      <c r="E71" s="26"/>
    </row>
    <row r="72" spans="1:5" x14ac:dyDescent="0.2">
      <c r="A72" s="28">
        <v>4319</v>
      </c>
      <c r="B72" s="26" t="s">
        <v>256</v>
      </c>
      <c r="C72" s="120">
        <v>0</v>
      </c>
      <c r="D72" s="29">
        <f t="shared" si="0"/>
        <v>0</v>
      </c>
      <c r="E72" s="26"/>
    </row>
    <row r="73" spans="1:5" x14ac:dyDescent="0.2">
      <c r="A73" s="91">
        <v>4320</v>
      </c>
      <c r="B73" s="88" t="s">
        <v>257</v>
      </c>
      <c r="C73" s="119">
        <f>SUM(C74:C78)</f>
        <v>0</v>
      </c>
      <c r="D73" s="92">
        <f t="shared" si="0"/>
        <v>0</v>
      </c>
      <c r="E73" s="26"/>
    </row>
    <row r="74" spans="1:5" x14ac:dyDescent="0.2">
      <c r="A74" s="28">
        <v>4321</v>
      </c>
      <c r="B74" s="26" t="s">
        <v>258</v>
      </c>
      <c r="C74" s="120">
        <v>0</v>
      </c>
      <c r="D74" s="29">
        <f t="shared" si="0"/>
        <v>0</v>
      </c>
      <c r="E74" s="26"/>
    </row>
    <row r="75" spans="1:5" x14ac:dyDescent="0.2">
      <c r="A75" s="28">
        <v>4322</v>
      </c>
      <c r="B75" s="26" t="s">
        <v>259</v>
      </c>
      <c r="C75" s="120">
        <v>0</v>
      </c>
      <c r="D75" s="29">
        <f t="shared" si="0"/>
        <v>0</v>
      </c>
      <c r="E75" s="26"/>
    </row>
    <row r="76" spans="1:5" x14ac:dyDescent="0.2">
      <c r="A76" s="28">
        <v>4323</v>
      </c>
      <c r="B76" s="26" t="s">
        <v>260</v>
      </c>
      <c r="C76" s="120">
        <v>0</v>
      </c>
      <c r="D76" s="29">
        <f t="shared" ref="D76:D90" si="1">C76/$C$9</f>
        <v>0</v>
      </c>
      <c r="E76" s="26"/>
    </row>
    <row r="77" spans="1:5" x14ac:dyDescent="0.2">
      <c r="A77" s="28">
        <v>4324</v>
      </c>
      <c r="B77" s="26" t="s">
        <v>261</v>
      </c>
      <c r="C77" s="120">
        <v>0</v>
      </c>
      <c r="D77" s="29">
        <f t="shared" si="1"/>
        <v>0</v>
      </c>
      <c r="E77" s="26"/>
    </row>
    <row r="78" spans="1:5" x14ac:dyDescent="0.2">
      <c r="A78" s="28">
        <v>4325</v>
      </c>
      <c r="B78" s="26" t="s">
        <v>262</v>
      </c>
      <c r="C78" s="120">
        <v>0</v>
      </c>
      <c r="D78" s="29">
        <f t="shared" si="1"/>
        <v>0</v>
      </c>
      <c r="E78" s="26"/>
    </row>
    <row r="79" spans="1:5" x14ac:dyDescent="0.2">
      <c r="A79" s="91">
        <v>4330</v>
      </c>
      <c r="B79" s="88" t="s">
        <v>263</v>
      </c>
      <c r="C79" s="119">
        <f>SUM(C80)</f>
        <v>0</v>
      </c>
      <c r="D79" s="92">
        <f t="shared" si="1"/>
        <v>0</v>
      </c>
      <c r="E79" s="26"/>
    </row>
    <row r="80" spans="1:5" x14ac:dyDescent="0.2">
      <c r="A80" s="28">
        <v>4331</v>
      </c>
      <c r="B80" s="26" t="s">
        <v>263</v>
      </c>
      <c r="C80" s="120">
        <v>0</v>
      </c>
      <c r="D80" s="29">
        <f t="shared" si="1"/>
        <v>0</v>
      </c>
      <c r="E80" s="26"/>
    </row>
    <row r="81" spans="1:5" x14ac:dyDescent="0.2">
      <c r="A81" s="91">
        <v>4340</v>
      </c>
      <c r="B81" s="88" t="s">
        <v>264</v>
      </c>
      <c r="C81" s="119">
        <f>SUM(C82)</f>
        <v>0</v>
      </c>
      <c r="D81" s="92">
        <f t="shared" si="1"/>
        <v>0</v>
      </c>
      <c r="E81" s="26"/>
    </row>
    <row r="82" spans="1:5" x14ac:dyDescent="0.2">
      <c r="A82" s="28">
        <v>4341</v>
      </c>
      <c r="B82" s="26" t="s">
        <v>264</v>
      </c>
      <c r="C82" s="120">
        <v>0</v>
      </c>
      <c r="D82" s="29">
        <f t="shared" si="1"/>
        <v>0</v>
      </c>
      <c r="E82" s="26"/>
    </row>
    <row r="83" spans="1:5" x14ac:dyDescent="0.2">
      <c r="A83" s="91">
        <v>4390</v>
      </c>
      <c r="B83" s="88" t="s">
        <v>265</v>
      </c>
      <c r="C83" s="158">
        <f>SUM(C84:C90)</f>
        <v>1728.04</v>
      </c>
      <c r="D83" s="92">
        <f t="shared" si="1"/>
        <v>6.8559302924188134E-4</v>
      </c>
      <c r="E83" s="26"/>
    </row>
    <row r="84" spans="1:5" x14ac:dyDescent="0.2">
      <c r="A84" s="28">
        <v>4392</v>
      </c>
      <c r="B84" s="26" t="s">
        <v>266</v>
      </c>
      <c r="C84" s="120">
        <v>0</v>
      </c>
      <c r="D84" s="29">
        <f t="shared" si="1"/>
        <v>0</v>
      </c>
      <c r="E84" s="26"/>
    </row>
    <row r="85" spans="1:5" x14ac:dyDescent="0.2">
      <c r="A85" s="28">
        <v>4393</v>
      </c>
      <c r="B85" s="26" t="s">
        <v>424</v>
      </c>
      <c r="C85" s="120">
        <v>0</v>
      </c>
      <c r="D85" s="29">
        <f t="shared" si="1"/>
        <v>0</v>
      </c>
      <c r="E85" s="26"/>
    </row>
    <row r="86" spans="1:5" x14ac:dyDescent="0.2">
      <c r="A86" s="28">
        <v>4394</v>
      </c>
      <c r="B86" s="26" t="s">
        <v>267</v>
      </c>
      <c r="C86" s="120">
        <v>0</v>
      </c>
      <c r="D86" s="29">
        <f t="shared" si="1"/>
        <v>0</v>
      </c>
      <c r="E86" s="26"/>
    </row>
    <row r="87" spans="1:5" x14ac:dyDescent="0.2">
      <c r="A87" s="28">
        <v>4395</v>
      </c>
      <c r="B87" s="26" t="s">
        <v>268</v>
      </c>
      <c r="C87" s="120">
        <v>0</v>
      </c>
      <c r="D87" s="29">
        <f t="shared" si="1"/>
        <v>0</v>
      </c>
      <c r="E87" s="26"/>
    </row>
    <row r="88" spans="1:5" x14ac:dyDescent="0.2">
      <c r="A88" s="28">
        <v>4396</v>
      </c>
      <c r="B88" s="26" t="s">
        <v>269</v>
      </c>
      <c r="C88" s="120">
        <v>0</v>
      </c>
      <c r="D88" s="29">
        <f t="shared" si="1"/>
        <v>0</v>
      </c>
      <c r="E88" s="26"/>
    </row>
    <row r="89" spans="1:5" x14ac:dyDescent="0.2">
      <c r="A89" s="28">
        <v>4397</v>
      </c>
      <c r="B89" s="26" t="s">
        <v>425</v>
      </c>
      <c r="C89" s="120">
        <v>0</v>
      </c>
      <c r="D89" s="29">
        <f t="shared" si="1"/>
        <v>0</v>
      </c>
      <c r="E89" s="26"/>
    </row>
    <row r="90" spans="1:5" x14ac:dyDescent="0.2">
      <c r="A90" s="28">
        <v>4399</v>
      </c>
      <c r="B90" s="26" t="s">
        <v>265</v>
      </c>
      <c r="C90" s="159">
        <v>1728.04</v>
      </c>
      <c r="D90" s="29">
        <f t="shared" si="1"/>
        <v>6.8559302924188134E-4</v>
      </c>
      <c r="E90" s="26"/>
    </row>
    <row r="91" spans="1:5" x14ac:dyDescent="0.2">
      <c r="A91" s="24"/>
      <c r="B91" s="24"/>
      <c r="C91" s="121"/>
      <c r="D91" s="24"/>
      <c r="E91" s="24"/>
    </row>
    <row r="92" spans="1:5" x14ac:dyDescent="0.2">
      <c r="A92" s="179" t="s">
        <v>538</v>
      </c>
      <c r="B92" s="179"/>
      <c r="C92" s="179"/>
      <c r="D92" s="179"/>
      <c r="E92" s="179"/>
    </row>
    <row r="93" spans="1:5" x14ac:dyDescent="0.2">
      <c r="A93" s="23" t="s">
        <v>84</v>
      </c>
      <c r="B93" s="23" t="s">
        <v>81</v>
      </c>
      <c r="C93" s="23" t="s">
        <v>82</v>
      </c>
      <c r="D93" s="23" t="s">
        <v>270</v>
      </c>
      <c r="E93" s="23" t="s">
        <v>573</v>
      </c>
    </row>
    <row r="94" spans="1:5" x14ac:dyDescent="0.2">
      <c r="A94" s="91">
        <v>5000</v>
      </c>
      <c r="B94" s="88" t="s">
        <v>271</v>
      </c>
      <c r="C94" s="158">
        <f>C95+C123+C156+C166+C181+C210</f>
        <v>1515401.9400000002</v>
      </c>
      <c r="D94" s="92">
        <v>1</v>
      </c>
      <c r="E94" s="26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x14ac:dyDescent="0.2">
      <c r="A95" s="91">
        <v>5100</v>
      </c>
      <c r="B95" s="88" t="s">
        <v>272</v>
      </c>
      <c r="C95" s="158">
        <f>C96+C103+C113</f>
        <v>1498142.4300000002</v>
      </c>
      <c r="D95" s="92">
        <f>C95/$C$94</f>
        <v>0.98861060584362193</v>
      </c>
      <c r="E95" s="26"/>
    </row>
    <row r="96" spans="1:5" ht="71.25" customHeight="1" x14ac:dyDescent="0.2">
      <c r="A96" s="91">
        <v>5110</v>
      </c>
      <c r="B96" s="88" t="s">
        <v>273</v>
      </c>
      <c r="C96" s="158">
        <f>SUM(C97:C102)</f>
        <v>980294.70000000007</v>
      </c>
      <c r="D96" s="92">
        <f t="shared" ref="D96:D159" si="2">C96/$C$94</f>
        <v>0.64688758416133474</v>
      </c>
      <c r="E96" s="27" t="s">
        <v>591</v>
      </c>
    </row>
    <row r="97" spans="1:5" x14ac:dyDescent="0.2">
      <c r="A97" s="28">
        <v>5111</v>
      </c>
      <c r="B97" s="26" t="s">
        <v>274</v>
      </c>
      <c r="C97" s="159">
        <v>794304.56</v>
      </c>
      <c r="D97" s="29">
        <f t="shared" si="2"/>
        <v>0.52415437715488211</v>
      </c>
      <c r="E97" s="26"/>
    </row>
    <row r="98" spans="1:5" x14ac:dyDescent="0.2">
      <c r="A98" s="28">
        <v>5112</v>
      </c>
      <c r="B98" s="26" t="s">
        <v>275</v>
      </c>
      <c r="C98" s="120">
        <v>0</v>
      </c>
      <c r="D98" s="29">
        <f t="shared" si="2"/>
        <v>0</v>
      </c>
      <c r="E98" s="26"/>
    </row>
    <row r="99" spans="1:5" x14ac:dyDescent="0.2">
      <c r="A99" s="28">
        <v>5113</v>
      </c>
      <c r="B99" s="26" t="s">
        <v>276</v>
      </c>
      <c r="C99" s="159">
        <v>99140.14</v>
      </c>
      <c r="D99" s="29">
        <f t="shared" si="2"/>
        <v>6.5421679478647091E-2</v>
      </c>
      <c r="E99" s="26"/>
    </row>
    <row r="100" spans="1:5" x14ac:dyDescent="0.2">
      <c r="A100" s="28">
        <v>5114</v>
      </c>
      <c r="B100" s="26" t="s">
        <v>277</v>
      </c>
      <c r="C100" s="120">
        <v>0</v>
      </c>
      <c r="D100" s="29">
        <f t="shared" si="2"/>
        <v>0</v>
      </c>
      <c r="E100" s="26"/>
    </row>
    <row r="101" spans="1:5" x14ac:dyDescent="0.2">
      <c r="A101" s="28">
        <v>5115</v>
      </c>
      <c r="B101" s="26" t="s">
        <v>278</v>
      </c>
      <c r="C101" s="159">
        <v>86850</v>
      </c>
      <c r="D101" s="29">
        <f t="shared" si="2"/>
        <v>5.7311527527805585E-2</v>
      </c>
      <c r="E101" s="26"/>
    </row>
    <row r="102" spans="1:5" x14ac:dyDescent="0.2">
      <c r="A102" s="28">
        <v>5116</v>
      </c>
      <c r="B102" s="26" t="s">
        <v>279</v>
      </c>
      <c r="C102" s="120">
        <v>0</v>
      </c>
      <c r="D102" s="29">
        <f t="shared" si="2"/>
        <v>0</v>
      </c>
      <c r="E102" s="26"/>
    </row>
    <row r="103" spans="1:5" x14ac:dyDescent="0.2">
      <c r="A103" s="91">
        <v>5120</v>
      </c>
      <c r="B103" s="88" t="s">
        <v>280</v>
      </c>
      <c r="C103" s="158">
        <f>SUM(C104:C112)</f>
        <v>58104.11</v>
      </c>
      <c r="D103" s="92">
        <f t="shared" si="2"/>
        <v>3.8342375356864064E-2</v>
      </c>
      <c r="E103" s="26"/>
    </row>
    <row r="104" spans="1:5" x14ac:dyDescent="0.2">
      <c r="A104" s="28">
        <v>5121</v>
      </c>
      <c r="B104" s="26" t="s">
        <v>281</v>
      </c>
      <c r="C104" s="159">
        <v>17809.849999999999</v>
      </c>
      <c r="D104" s="29">
        <f t="shared" si="2"/>
        <v>1.1752558532424734E-2</v>
      </c>
      <c r="E104" s="26"/>
    </row>
    <row r="105" spans="1:5" x14ac:dyDescent="0.2">
      <c r="A105" s="28">
        <v>5122</v>
      </c>
      <c r="B105" s="26" t="s">
        <v>282</v>
      </c>
      <c r="C105" s="159">
        <v>4660.26</v>
      </c>
      <c r="D105" s="29">
        <f t="shared" si="2"/>
        <v>3.0752633192484891E-3</v>
      </c>
      <c r="E105" s="26"/>
    </row>
    <row r="106" spans="1:5" x14ac:dyDescent="0.2">
      <c r="A106" s="28">
        <v>5123</v>
      </c>
      <c r="B106" s="26" t="s">
        <v>283</v>
      </c>
      <c r="C106" s="120">
        <v>0</v>
      </c>
      <c r="D106" s="29">
        <f t="shared" si="2"/>
        <v>0</v>
      </c>
      <c r="E106" s="26"/>
    </row>
    <row r="107" spans="1:5" x14ac:dyDescent="0.2">
      <c r="A107" s="28">
        <v>5124</v>
      </c>
      <c r="B107" s="26" t="s">
        <v>284</v>
      </c>
      <c r="C107" s="159">
        <v>334</v>
      </c>
      <c r="D107" s="29">
        <f t="shared" si="2"/>
        <v>2.2040357160952294E-4</v>
      </c>
      <c r="E107" s="26"/>
    </row>
    <row r="108" spans="1:5" x14ac:dyDescent="0.2">
      <c r="A108" s="28">
        <v>5125</v>
      </c>
      <c r="B108" s="26" t="s">
        <v>285</v>
      </c>
      <c r="C108" s="120">
        <v>0</v>
      </c>
      <c r="D108" s="29">
        <f t="shared" si="2"/>
        <v>0</v>
      </c>
      <c r="E108" s="26"/>
    </row>
    <row r="109" spans="1:5" x14ac:dyDescent="0.2">
      <c r="A109" s="28">
        <v>5126</v>
      </c>
      <c r="B109" s="26" t="s">
        <v>286</v>
      </c>
      <c r="C109" s="159">
        <v>22928</v>
      </c>
      <c r="D109" s="29">
        <f t="shared" si="2"/>
        <v>1.512997931096749E-2</v>
      </c>
      <c r="E109" s="26"/>
    </row>
    <row r="110" spans="1:5" x14ac:dyDescent="0.2">
      <c r="A110" s="28">
        <v>5127</v>
      </c>
      <c r="B110" s="26" t="s">
        <v>287</v>
      </c>
      <c r="C110" s="120">
        <v>0</v>
      </c>
      <c r="D110" s="29">
        <f t="shared" si="2"/>
        <v>0</v>
      </c>
      <c r="E110" s="26"/>
    </row>
    <row r="111" spans="1:5" x14ac:dyDescent="0.2">
      <c r="A111" s="28">
        <v>5128</v>
      </c>
      <c r="B111" s="26" t="s">
        <v>288</v>
      </c>
      <c r="C111" s="120">
        <v>0</v>
      </c>
      <c r="D111" s="29">
        <f t="shared" si="2"/>
        <v>0</v>
      </c>
      <c r="E111" s="26"/>
    </row>
    <row r="112" spans="1:5" x14ac:dyDescent="0.2">
      <c r="A112" s="28">
        <v>5129</v>
      </c>
      <c r="B112" s="26" t="s">
        <v>289</v>
      </c>
      <c r="C112" s="159">
        <v>12372</v>
      </c>
      <c r="D112" s="29">
        <f t="shared" si="2"/>
        <v>8.1641706226138252E-3</v>
      </c>
      <c r="E112" s="26"/>
    </row>
    <row r="113" spans="1:5" x14ac:dyDescent="0.2">
      <c r="A113" s="91">
        <v>5130</v>
      </c>
      <c r="B113" s="88" t="s">
        <v>290</v>
      </c>
      <c r="C113" s="158">
        <f>SUM(C114:C122)</f>
        <v>459743.62</v>
      </c>
      <c r="D113" s="92">
        <f t="shared" si="2"/>
        <v>0.30338064632542305</v>
      </c>
      <c r="E113" s="26"/>
    </row>
    <row r="114" spans="1:5" x14ac:dyDescent="0.2">
      <c r="A114" s="28">
        <v>5131</v>
      </c>
      <c r="B114" s="26" t="s">
        <v>291</v>
      </c>
      <c r="C114" s="159">
        <v>22514.54</v>
      </c>
      <c r="D114" s="29">
        <f t="shared" si="2"/>
        <v>1.4857140805824755E-2</v>
      </c>
      <c r="E114" s="26"/>
    </row>
    <row r="115" spans="1:5" x14ac:dyDescent="0.2">
      <c r="A115" s="28">
        <v>5132</v>
      </c>
      <c r="B115" s="26" t="s">
        <v>292</v>
      </c>
      <c r="C115" s="159">
        <v>8700</v>
      </c>
      <c r="D115" s="29">
        <f t="shared" si="2"/>
        <v>5.7410511167749981E-3</v>
      </c>
      <c r="E115" s="26"/>
    </row>
    <row r="116" spans="1:5" x14ac:dyDescent="0.2">
      <c r="A116" s="28">
        <v>5133</v>
      </c>
      <c r="B116" s="26" t="s">
        <v>293</v>
      </c>
      <c r="C116" s="159">
        <v>5568</v>
      </c>
      <c r="D116" s="29">
        <f t="shared" si="2"/>
        <v>3.6742727147359988E-3</v>
      </c>
      <c r="E116" s="26"/>
    </row>
    <row r="117" spans="1:5" x14ac:dyDescent="0.2">
      <c r="A117" s="28">
        <v>5134</v>
      </c>
      <c r="B117" s="26" t="s">
        <v>294</v>
      </c>
      <c r="C117" s="159">
        <v>1309.72</v>
      </c>
      <c r="D117" s="29">
        <f t="shared" si="2"/>
        <v>8.642723527198334E-4</v>
      </c>
      <c r="E117" s="26"/>
    </row>
    <row r="118" spans="1:5" x14ac:dyDescent="0.2">
      <c r="A118" s="28">
        <v>5135</v>
      </c>
      <c r="B118" s="26" t="s">
        <v>295</v>
      </c>
      <c r="C118" s="159">
        <v>4341.2</v>
      </c>
      <c r="D118" s="29">
        <f t="shared" si="2"/>
        <v>2.8647185181774277E-3</v>
      </c>
      <c r="E118" s="26"/>
    </row>
    <row r="119" spans="1:5" x14ac:dyDescent="0.2">
      <c r="A119" s="28">
        <v>5136</v>
      </c>
      <c r="B119" s="26" t="s">
        <v>296</v>
      </c>
      <c r="C119" s="120">
        <v>0</v>
      </c>
      <c r="D119" s="29">
        <f t="shared" si="2"/>
        <v>0</v>
      </c>
      <c r="E119" s="26"/>
    </row>
    <row r="120" spans="1:5" x14ac:dyDescent="0.2">
      <c r="A120" s="28">
        <v>5137</v>
      </c>
      <c r="B120" s="26" t="s">
        <v>297</v>
      </c>
      <c r="C120" s="120">
        <v>0</v>
      </c>
      <c r="D120" s="29">
        <f t="shared" si="2"/>
        <v>0</v>
      </c>
      <c r="E120" s="26"/>
    </row>
    <row r="121" spans="1:5" x14ac:dyDescent="0.2">
      <c r="A121" s="28">
        <v>5138</v>
      </c>
      <c r="B121" s="26" t="s">
        <v>298</v>
      </c>
      <c r="C121" s="159">
        <v>393709.55</v>
      </c>
      <c r="D121" s="29">
        <f t="shared" si="2"/>
        <v>0.25980536226580253</v>
      </c>
      <c r="E121" s="26"/>
    </row>
    <row r="122" spans="1:5" x14ac:dyDescent="0.2">
      <c r="A122" s="28">
        <v>5139</v>
      </c>
      <c r="B122" s="26" t="s">
        <v>299</v>
      </c>
      <c r="C122" s="159">
        <v>23600.61</v>
      </c>
      <c r="D122" s="29">
        <f t="shared" si="2"/>
        <v>1.5573828551387494E-2</v>
      </c>
      <c r="E122" s="26"/>
    </row>
    <row r="123" spans="1:5" x14ac:dyDescent="0.2">
      <c r="A123" s="91">
        <v>5200</v>
      </c>
      <c r="B123" s="88" t="s">
        <v>300</v>
      </c>
      <c r="C123" s="119">
        <f>C124+C127+C130+C133+C138+C142+C145+C147+C153</f>
        <v>0</v>
      </c>
      <c r="D123" s="92">
        <f t="shared" si="2"/>
        <v>0</v>
      </c>
      <c r="E123" s="26"/>
    </row>
    <row r="124" spans="1:5" x14ac:dyDescent="0.2">
      <c r="A124" s="91">
        <v>5210</v>
      </c>
      <c r="B124" s="88" t="s">
        <v>301</v>
      </c>
      <c r="C124" s="119">
        <f>SUM(C125:C126)</f>
        <v>0</v>
      </c>
      <c r="D124" s="92">
        <f t="shared" si="2"/>
        <v>0</v>
      </c>
      <c r="E124" s="26"/>
    </row>
    <row r="125" spans="1:5" x14ac:dyDescent="0.2">
      <c r="A125" s="28">
        <v>5211</v>
      </c>
      <c r="B125" s="26" t="s">
        <v>302</v>
      </c>
      <c r="C125" s="120">
        <v>0</v>
      </c>
      <c r="D125" s="29">
        <f t="shared" si="2"/>
        <v>0</v>
      </c>
      <c r="E125" s="26"/>
    </row>
    <row r="126" spans="1:5" x14ac:dyDescent="0.2">
      <c r="A126" s="28">
        <v>5212</v>
      </c>
      <c r="B126" s="26" t="s">
        <v>303</v>
      </c>
      <c r="C126" s="120">
        <v>0</v>
      </c>
      <c r="D126" s="29">
        <f t="shared" si="2"/>
        <v>0</v>
      </c>
      <c r="E126" s="26"/>
    </row>
    <row r="127" spans="1:5" x14ac:dyDescent="0.2">
      <c r="A127" s="91">
        <v>5220</v>
      </c>
      <c r="B127" s="88" t="s">
        <v>304</v>
      </c>
      <c r="C127" s="119">
        <f>SUM(C128:C129)</f>
        <v>0</v>
      </c>
      <c r="D127" s="92">
        <f t="shared" si="2"/>
        <v>0</v>
      </c>
      <c r="E127" s="26"/>
    </row>
    <row r="128" spans="1:5" x14ac:dyDescent="0.2">
      <c r="A128" s="28">
        <v>5221</v>
      </c>
      <c r="B128" s="26" t="s">
        <v>305</v>
      </c>
      <c r="C128" s="120">
        <v>0</v>
      </c>
      <c r="D128" s="29">
        <f t="shared" si="2"/>
        <v>0</v>
      </c>
      <c r="E128" s="26"/>
    </row>
    <row r="129" spans="1:5" x14ac:dyDescent="0.2">
      <c r="A129" s="28">
        <v>5222</v>
      </c>
      <c r="B129" s="26" t="s">
        <v>306</v>
      </c>
      <c r="C129" s="120">
        <v>0</v>
      </c>
      <c r="D129" s="29">
        <f t="shared" si="2"/>
        <v>0</v>
      </c>
      <c r="E129" s="26"/>
    </row>
    <row r="130" spans="1:5" x14ac:dyDescent="0.2">
      <c r="A130" s="91">
        <v>5230</v>
      </c>
      <c r="B130" s="88" t="s">
        <v>251</v>
      </c>
      <c r="C130" s="119">
        <f>SUM(C131:C132)</f>
        <v>0</v>
      </c>
      <c r="D130" s="92">
        <f t="shared" si="2"/>
        <v>0</v>
      </c>
      <c r="E130" s="26"/>
    </row>
    <row r="131" spans="1:5" x14ac:dyDescent="0.2">
      <c r="A131" s="28">
        <v>5231</v>
      </c>
      <c r="B131" s="26" t="s">
        <v>307</v>
      </c>
      <c r="C131" s="120">
        <v>0</v>
      </c>
      <c r="D131" s="29">
        <f t="shared" si="2"/>
        <v>0</v>
      </c>
      <c r="E131" s="26"/>
    </row>
    <row r="132" spans="1:5" x14ac:dyDescent="0.2">
      <c r="A132" s="28">
        <v>5232</v>
      </c>
      <c r="B132" s="26" t="s">
        <v>308</v>
      </c>
      <c r="C132" s="120">
        <v>0</v>
      </c>
      <c r="D132" s="29">
        <f t="shared" si="2"/>
        <v>0</v>
      </c>
      <c r="E132" s="26"/>
    </row>
    <row r="133" spans="1:5" x14ac:dyDescent="0.2">
      <c r="A133" s="91">
        <v>5240</v>
      </c>
      <c r="B133" s="88" t="s">
        <v>252</v>
      </c>
      <c r="C133" s="119">
        <f>SUM(C134:C137)</f>
        <v>0</v>
      </c>
      <c r="D133" s="92">
        <f t="shared" si="2"/>
        <v>0</v>
      </c>
      <c r="E133" s="26"/>
    </row>
    <row r="134" spans="1:5" x14ac:dyDescent="0.2">
      <c r="A134" s="28">
        <v>5241</v>
      </c>
      <c r="B134" s="26" t="s">
        <v>309</v>
      </c>
      <c r="C134" s="120">
        <v>0</v>
      </c>
      <c r="D134" s="29">
        <f t="shared" si="2"/>
        <v>0</v>
      </c>
      <c r="E134" s="26"/>
    </row>
    <row r="135" spans="1:5" x14ac:dyDescent="0.2">
      <c r="A135" s="28">
        <v>5242</v>
      </c>
      <c r="B135" s="26" t="s">
        <v>310</v>
      </c>
      <c r="C135" s="120">
        <v>0</v>
      </c>
      <c r="D135" s="29">
        <f t="shared" si="2"/>
        <v>0</v>
      </c>
      <c r="E135" s="26"/>
    </row>
    <row r="136" spans="1:5" x14ac:dyDescent="0.2">
      <c r="A136" s="28">
        <v>5243</v>
      </c>
      <c r="B136" s="26" t="s">
        <v>311</v>
      </c>
      <c r="C136" s="120">
        <v>0</v>
      </c>
      <c r="D136" s="29">
        <f t="shared" si="2"/>
        <v>0</v>
      </c>
      <c r="E136" s="26"/>
    </row>
    <row r="137" spans="1:5" x14ac:dyDescent="0.2">
      <c r="A137" s="28">
        <v>5244</v>
      </c>
      <c r="B137" s="26" t="s">
        <v>312</v>
      </c>
      <c r="C137" s="120">
        <v>0</v>
      </c>
      <c r="D137" s="29">
        <f t="shared" si="2"/>
        <v>0</v>
      </c>
      <c r="E137" s="26"/>
    </row>
    <row r="138" spans="1:5" x14ac:dyDescent="0.2">
      <c r="A138" s="91">
        <v>5250</v>
      </c>
      <c r="B138" s="88" t="s">
        <v>253</v>
      </c>
      <c r="C138" s="119">
        <f>SUM(C139:C141)</f>
        <v>0</v>
      </c>
      <c r="D138" s="92">
        <f t="shared" si="2"/>
        <v>0</v>
      </c>
      <c r="E138" s="26"/>
    </row>
    <row r="139" spans="1:5" x14ac:dyDescent="0.2">
      <c r="A139" s="28">
        <v>5251</v>
      </c>
      <c r="B139" s="26" t="s">
        <v>313</v>
      </c>
      <c r="C139" s="120">
        <v>0</v>
      </c>
      <c r="D139" s="29">
        <f t="shared" si="2"/>
        <v>0</v>
      </c>
      <c r="E139" s="26"/>
    </row>
    <row r="140" spans="1:5" x14ac:dyDescent="0.2">
      <c r="A140" s="28">
        <v>5252</v>
      </c>
      <c r="B140" s="26" t="s">
        <v>314</v>
      </c>
      <c r="C140" s="120">
        <v>0</v>
      </c>
      <c r="D140" s="29">
        <f t="shared" si="2"/>
        <v>0</v>
      </c>
      <c r="E140" s="26"/>
    </row>
    <row r="141" spans="1:5" x14ac:dyDescent="0.2">
      <c r="A141" s="28">
        <v>5259</v>
      </c>
      <c r="B141" s="26" t="s">
        <v>315</v>
      </c>
      <c r="C141" s="120">
        <v>0</v>
      </c>
      <c r="D141" s="29">
        <f t="shared" si="2"/>
        <v>0</v>
      </c>
      <c r="E141" s="26"/>
    </row>
    <row r="142" spans="1:5" x14ac:dyDescent="0.2">
      <c r="A142" s="91">
        <v>5260</v>
      </c>
      <c r="B142" s="88" t="s">
        <v>316</v>
      </c>
      <c r="C142" s="119">
        <f>SUM(C143:C144)</f>
        <v>0</v>
      </c>
      <c r="D142" s="92">
        <f t="shared" si="2"/>
        <v>0</v>
      </c>
      <c r="E142" s="26"/>
    </row>
    <row r="143" spans="1:5" x14ac:dyDescent="0.2">
      <c r="A143" s="28">
        <v>5261</v>
      </c>
      <c r="B143" s="26" t="s">
        <v>317</v>
      </c>
      <c r="C143" s="120">
        <v>0</v>
      </c>
      <c r="D143" s="29">
        <f t="shared" si="2"/>
        <v>0</v>
      </c>
      <c r="E143" s="26"/>
    </row>
    <row r="144" spans="1:5" x14ac:dyDescent="0.2">
      <c r="A144" s="28">
        <v>5262</v>
      </c>
      <c r="B144" s="26" t="s">
        <v>318</v>
      </c>
      <c r="C144" s="120">
        <v>0</v>
      </c>
      <c r="D144" s="29">
        <f t="shared" si="2"/>
        <v>0</v>
      </c>
      <c r="E144" s="26"/>
    </row>
    <row r="145" spans="1:5" x14ac:dyDescent="0.2">
      <c r="A145" s="91">
        <v>5270</v>
      </c>
      <c r="B145" s="88" t="s">
        <v>319</v>
      </c>
      <c r="C145" s="119">
        <f>SUM(C146)</f>
        <v>0</v>
      </c>
      <c r="D145" s="92">
        <f t="shared" si="2"/>
        <v>0</v>
      </c>
      <c r="E145" s="26"/>
    </row>
    <row r="146" spans="1:5" x14ac:dyDescent="0.2">
      <c r="A146" s="28">
        <v>5271</v>
      </c>
      <c r="B146" s="26" t="s">
        <v>320</v>
      </c>
      <c r="C146" s="120">
        <v>0</v>
      </c>
      <c r="D146" s="29">
        <f t="shared" si="2"/>
        <v>0</v>
      </c>
      <c r="E146" s="26"/>
    </row>
    <row r="147" spans="1:5" x14ac:dyDescent="0.2">
      <c r="A147" s="91">
        <v>5280</v>
      </c>
      <c r="B147" s="88" t="s">
        <v>321</v>
      </c>
      <c r="C147" s="119">
        <f>SUM(C148:C152)</f>
        <v>0</v>
      </c>
      <c r="D147" s="92">
        <f t="shared" si="2"/>
        <v>0</v>
      </c>
      <c r="E147" s="26"/>
    </row>
    <row r="148" spans="1:5" x14ac:dyDescent="0.2">
      <c r="A148" s="28">
        <v>5281</v>
      </c>
      <c r="B148" s="26" t="s">
        <v>322</v>
      </c>
      <c r="C148" s="120">
        <v>0</v>
      </c>
      <c r="D148" s="29">
        <f t="shared" si="2"/>
        <v>0</v>
      </c>
      <c r="E148" s="26"/>
    </row>
    <row r="149" spans="1:5" x14ac:dyDescent="0.2">
      <c r="A149" s="28">
        <v>5282</v>
      </c>
      <c r="B149" s="26" t="s">
        <v>323</v>
      </c>
      <c r="C149" s="120">
        <v>0</v>
      </c>
      <c r="D149" s="29">
        <f t="shared" si="2"/>
        <v>0</v>
      </c>
      <c r="E149" s="26"/>
    </row>
    <row r="150" spans="1:5" x14ac:dyDescent="0.2">
      <c r="A150" s="28">
        <v>5283</v>
      </c>
      <c r="B150" s="26" t="s">
        <v>324</v>
      </c>
      <c r="C150" s="120">
        <v>0</v>
      </c>
      <c r="D150" s="29">
        <f t="shared" si="2"/>
        <v>0</v>
      </c>
      <c r="E150" s="26"/>
    </row>
    <row r="151" spans="1:5" x14ac:dyDescent="0.2">
      <c r="A151" s="28">
        <v>5284</v>
      </c>
      <c r="B151" s="26" t="s">
        <v>325</v>
      </c>
      <c r="C151" s="120">
        <v>0</v>
      </c>
      <c r="D151" s="29">
        <f t="shared" si="2"/>
        <v>0</v>
      </c>
      <c r="E151" s="26"/>
    </row>
    <row r="152" spans="1:5" x14ac:dyDescent="0.2">
      <c r="A152" s="28">
        <v>5285</v>
      </c>
      <c r="B152" s="26" t="s">
        <v>326</v>
      </c>
      <c r="C152" s="120">
        <v>0</v>
      </c>
      <c r="D152" s="29">
        <f t="shared" si="2"/>
        <v>0</v>
      </c>
      <c r="E152" s="26"/>
    </row>
    <row r="153" spans="1:5" x14ac:dyDescent="0.2">
      <c r="A153" s="91">
        <v>5290</v>
      </c>
      <c r="B153" s="88" t="s">
        <v>327</v>
      </c>
      <c r="C153" s="119">
        <f>SUM(C154:C155)</f>
        <v>0</v>
      </c>
      <c r="D153" s="92">
        <f t="shared" si="2"/>
        <v>0</v>
      </c>
      <c r="E153" s="26"/>
    </row>
    <row r="154" spans="1:5" x14ac:dyDescent="0.2">
      <c r="A154" s="28">
        <v>5291</v>
      </c>
      <c r="B154" s="26" t="s">
        <v>328</v>
      </c>
      <c r="C154" s="120">
        <v>0</v>
      </c>
      <c r="D154" s="29">
        <f t="shared" si="2"/>
        <v>0</v>
      </c>
      <c r="E154" s="26"/>
    </row>
    <row r="155" spans="1:5" x14ac:dyDescent="0.2">
      <c r="A155" s="28">
        <v>5292</v>
      </c>
      <c r="B155" s="26" t="s">
        <v>329</v>
      </c>
      <c r="C155" s="120">
        <v>0</v>
      </c>
      <c r="D155" s="29">
        <f t="shared" si="2"/>
        <v>0</v>
      </c>
      <c r="E155" s="26"/>
    </row>
    <row r="156" spans="1:5" x14ac:dyDescent="0.2">
      <c r="A156" s="91">
        <v>5300</v>
      </c>
      <c r="B156" s="88" t="s">
        <v>330</v>
      </c>
      <c r="C156" s="119">
        <f>C157+C160+C163</f>
        <v>0</v>
      </c>
      <c r="D156" s="92">
        <f t="shared" si="2"/>
        <v>0</v>
      </c>
      <c r="E156" s="26"/>
    </row>
    <row r="157" spans="1:5" x14ac:dyDescent="0.2">
      <c r="A157" s="91">
        <v>5310</v>
      </c>
      <c r="B157" s="88" t="s">
        <v>246</v>
      </c>
      <c r="C157" s="119">
        <f>C158+C159</f>
        <v>0</v>
      </c>
      <c r="D157" s="92">
        <f t="shared" si="2"/>
        <v>0</v>
      </c>
      <c r="E157" s="26"/>
    </row>
    <row r="158" spans="1:5" x14ac:dyDescent="0.2">
      <c r="A158" s="28">
        <v>5311</v>
      </c>
      <c r="B158" s="26" t="s">
        <v>331</v>
      </c>
      <c r="C158" s="120">
        <v>0</v>
      </c>
      <c r="D158" s="29">
        <f t="shared" si="2"/>
        <v>0</v>
      </c>
      <c r="E158" s="26"/>
    </row>
    <row r="159" spans="1:5" x14ac:dyDescent="0.2">
      <c r="A159" s="28">
        <v>5312</v>
      </c>
      <c r="B159" s="26" t="s">
        <v>332</v>
      </c>
      <c r="C159" s="120">
        <v>0</v>
      </c>
      <c r="D159" s="29">
        <f t="shared" si="2"/>
        <v>0</v>
      </c>
      <c r="E159" s="26"/>
    </row>
    <row r="160" spans="1:5" x14ac:dyDescent="0.2">
      <c r="A160" s="91">
        <v>5320</v>
      </c>
      <c r="B160" s="88" t="s">
        <v>247</v>
      </c>
      <c r="C160" s="119">
        <f>SUM(C161:C162)</f>
        <v>0</v>
      </c>
      <c r="D160" s="92">
        <f t="shared" ref="D160:D212" si="3">C160/$C$94</f>
        <v>0</v>
      </c>
      <c r="E160" s="26"/>
    </row>
    <row r="161" spans="1:5" x14ac:dyDescent="0.2">
      <c r="A161" s="28">
        <v>5321</v>
      </c>
      <c r="B161" s="26" t="s">
        <v>333</v>
      </c>
      <c r="C161" s="120">
        <v>0</v>
      </c>
      <c r="D161" s="29">
        <f t="shared" si="3"/>
        <v>0</v>
      </c>
      <c r="E161" s="26"/>
    </row>
    <row r="162" spans="1:5" x14ac:dyDescent="0.2">
      <c r="A162" s="28">
        <v>5322</v>
      </c>
      <c r="B162" s="26" t="s">
        <v>334</v>
      </c>
      <c r="C162" s="120">
        <v>0</v>
      </c>
      <c r="D162" s="29">
        <f t="shared" si="3"/>
        <v>0</v>
      </c>
      <c r="E162" s="26"/>
    </row>
    <row r="163" spans="1:5" x14ac:dyDescent="0.2">
      <c r="A163" s="91">
        <v>5330</v>
      </c>
      <c r="B163" s="88" t="s">
        <v>248</v>
      </c>
      <c r="C163" s="119">
        <f>SUM(C164:C165)</f>
        <v>0</v>
      </c>
      <c r="D163" s="92">
        <f t="shared" si="3"/>
        <v>0</v>
      </c>
      <c r="E163" s="26"/>
    </row>
    <row r="164" spans="1:5" x14ac:dyDescent="0.2">
      <c r="A164" s="28">
        <v>5331</v>
      </c>
      <c r="B164" s="26" t="s">
        <v>335</v>
      </c>
      <c r="C164" s="120">
        <v>0</v>
      </c>
      <c r="D164" s="29">
        <f t="shared" si="3"/>
        <v>0</v>
      </c>
      <c r="E164" s="26"/>
    </row>
    <row r="165" spans="1:5" x14ac:dyDescent="0.2">
      <c r="A165" s="28">
        <v>5332</v>
      </c>
      <c r="B165" s="26" t="s">
        <v>336</v>
      </c>
      <c r="C165" s="120">
        <v>0</v>
      </c>
      <c r="D165" s="29">
        <f t="shared" si="3"/>
        <v>0</v>
      </c>
      <c r="E165" s="26"/>
    </row>
    <row r="166" spans="1:5" x14ac:dyDescent="0.2">
      <c r="A166" s="91">
        <v>5400</v>
      </c>
      <c r="B166" s="88" t="s">
        <v>337</v>
      </c>
      <c r="C166" s="119">
        <f>C167+C170+C173+C176+C178</f>
        <v>0</v>
      </c>
      <c r="D166" s="92">
        <f t="shared" si="3"/>
        <v>0</v>
      </c>
      <c r="E166" s="26"/>
    </row>
    <row r="167" spans="1:5" x14ac:dyDescent="0.2">
      <c r="A167" s="91">
        <v>5410</v>
      </c>
      <c r="B167" s="88" t="s">
        <v>338</v>
      </c>
      <c r="C167" s="119">
        <f>SUM(C168:C169)</f>
        <v>0</v>
      </c>
      <c r="D167" s="92">
        <f t="shared" si="3"/>
        <v>0</v>
      </c>
      <c r="E167" s="26"/>
    </row>
    <row r="168" spans="1:5" x14ac:dyDescent="0.2">
      <c r="A168" s="28">
        <v>5411</v>
      </c>
      <c r="B168" s="26" t="s">
        <v>339</v>
      </c>
      <c r="C168" s="120">
        <v>0</v>
      </c>
      <c r="D168" s="29">
        <f t="shared" si="3"/>
        <v>0</v>
      </c>
      <c r="E168" s="26"/>
    </row>
    <row r="169" spans="1:5" x14ac:dyDescent="0.2">
      <c r="A169" s="28">
        <v>5412</v>
      </c>
      <c r="B169" s="26" t="s">
        <v>340</v>
      </c>
      <c r="C169" s="120">
        <v>0</v>
      </c>
      <c r="D169" s="29">
        <f t="shared" si="3"/>
        <v>0</v>
      </c>
      <c r="E169" s="26"/>
    </row>
    <row r="170" spans="1:5" x14ac:dyDescent="0.2">
      <c r="A170" s="91">
        <v>5420</v>
      </c>
      <c r="B170" s="88" t="s">
        <v>341</v>
      </c>
      <c r="C170" s="119">
        <f>SUM(C171:C172)</f>
        <v>0</v>
      </c>
      <c r="D170" s="92">
        <f t="shared" si="3"/>
        <v>0</v>
      </c>
      <c r="E170" s="26"/>
    </row>
    <row r="171" spans="1:5" x14ac:dyDescent="0.2">
      <c r="A171" s="28">
        <v>5421</v>
      </c>
      <c r="B171" s="26" t="s">
        <v>342</v>
      </c>
      <c r="C171" s="120">
        <v>0</v>
      </c>
      <c r="D171" s="29">
        <f t="shared" si="3"/>
        <v>0</v>
      </c>
      <c r="E171" s="26"/>
    </row>
    <row r="172" spans="1:5" x14ac:dyDescent="0.2">
      <c r="A172" s="28">
        <v>5422</v>
      </c>
      <c r="B172" s="26" t="s">
        <v>343</v>
      </c>
      <c r="C172" s="120">
        <v>0</v>
      </c>
      <c r="D172" s="29">
        <f t="shared" si="3"/>
        <v>0</v>
      </c>
      <c r="E172" s="26"/>
    </row>
    <row r="173" spans="1:5" x14ac:dyDescent="0.2">
      <c r="A173" s="91">
        <v>5430</v>
      </c>
      <c r="B173" s="88" t="s">
        <v>344</v>
      </c>
      <c r="C173" s="119">
        <f>SUM(C174:C175)</f>
        <v>0</v>
      </c>
      <c r="D173" s="92">
        <f t="shared" si="3"/>
        <v>0</v>
      </c>
      <c r="E173" s="26"/>
    </row>
    <row r="174" spans="1:5" x14ac:dyDescent="0.2">
      <c r="A174" s="28">
        <v>5431</v>
      </c>
      <c r="B174" s="26" t="s">
        <v>345</v>
      </c>
      <c r="C174" s="120">
        <v>0</v>
      </c>
      <c r="D174" s="29">
        <f t="shared" si="3"/>
        <v>0</v>
      </c>
      <c r="E174" s="26"/>
    </row>
    <row r="175" spans="1:5" x14ac:dyDescent="0.2">
      <c r="A175" s="28">
        <v>5432</v>
      </c>
      <c r="B175" s="26" t="s">
        <v>346</v>
      </c>
      <c r="C175" s="120">
        <v>0</v>
      </c>
      <c r="D175" s="29">
        <f t="shared" si="3"/>
        <v>0</v>
      </c>
      <c r="E175" s="26"/>
    </row>
    <row r="176" spans="1:5" x14ac:dyDescent="0.2">
      <c r="A176" s="91">
        <v>5440</v>
      </c>
      <c r="B176" s="88" t="s">
        <v>347</v>
      </c>
      <c r="C176" s="119">
        <f>SUM(C177)</f>
        <v>0</v>
      </c>
      <c r="D176" s="92">
        <f t="shared" si="3"/>
        <v>0</v>
      </c>
      <c r="E176" s="26"/>
    </row>
    <row r="177" spans="1:5" x14ac:dyDescent="0.2">
      <c r="A177" s="28">
        <v>5441</v>
      </c>
      <c r="B177" s="26" t="s">
        <v>347</v>
      </c>
      <c r="C177" s="120">
        <v>0</v>
      </c>
      <c r="D177" s="29">
        <f t="shared" si="3"/>
        <v>0</v>
      </c>
      <c r="E177" s="26"/>
    </row>
    <row r="178" spans="1:5" x14ac:dyDescent="0.2">
      <c r="A178" s="91">
        <v>5450</v>
      </c>
      <c r="B178" s="88" t="s">
        <v>348</v>
      </c>
      <c r="C178" s="119">
        <f>SUM(C179:C180)</f>
        <v>0</v>
      </c>
      <c r="D178" s="92">
        <f t="shared" si="3"/>
        <v>0</v>
      </c>
      <c r="E178" s="26"/>
    </row>
    <row r="179" spans="1:5" x14ac:dyDescent="0.2">
      <c r="A179" s="28">
        <v>5451</v>
      </c>
      <c r="B179" s="26" t="s">
        <v>349</v>
      </c>
      <c r="C179" s="120">
        <v>0</v>
      </c>
      <c r="D179" s="29">
        <f t="shared" si="3"/>
        <v>0</v>
      </c>
      <c r="E179" s="26"/>
    </row>
    <row r="180" spans="1:5" x14ac:dyDescent="0.2">
      <c r="A180" s="28">
        <v>5452</v>
      </c>
      <c r="B180" s="26" t="s">
        <v>350</v>
      </c>
      <c r="C180" s="120">
        <v>0</v>
      </c>
      <c r="D180" s="29">
        <f t="shared" si="3"/>
        <v>0</v>
      </c>
      <c r="E180" s="26"/>
    </row>
    <row r="181" spans="1:5" x14ac:dyDescent="0.2">
      <c r="A181" s="91">
        <v>5500</v>
      </c>
      <c r="B181" s="88" t="s">
        <v>351</v>
      </c>
      <c r="C181" s="158">
        <f>C182+C191+C194+C200</f>
        <v>17259.509999999998</v>
      </c>
      <c r="D181" s="92">
        <f t="shared" si="3"/>
        <v>1.1389394156378074E-2</v>
      </c>
      <c r="E181" s="26"/>
    </row>
    <row r="182" spans="1:5" x14ac:dyDescent="0.2">
      <c r="A182" s="91">
        <v>5510</v>
      </c>
      <c r="B182" s="88" t="s">
        <v>352</v>
      </c>
      <c r="C182" s="158">
        <f>SUM(C183:C190)</f>
        <v>17259.509999999998</v>
      </c>
      <c r="D182" s="92">
        <f t="shared" si="3"/>
        <v>1.1389394156378074E-2</v>
      </c>
      <c r="E182" s="26"/>
    </row>
    <row r="183" spans="1:5" x14ac:dyDescent="0.2">
      <c r="A183" s="28">
        <v>5511</v>
      </c>
      <c r="B183" s="26" t="s">
        <v>353</v>
      </c>
      <c r="C183" s="120">
        <v>0</v>
      </c>
      <c r="D183" s="29">
        <f t="shared" si="3"/>
        <v>0</v>
      </c>
      <c r="E183" s="26"/>
    </row>
    <row r="184" spans="1:5" x14ac:dyDescent="0.2">
      <c r="A184" s="28">
        <v>5512</v>
      </c>
      <c r="B184" s="26" t="s">
        <v>354</v>
      </c>
      <c r="C184" s="120">
        <v>0</v>
      </c>
      <c r="D184" s="29">
        <f t="shared" si="3"/>
        <v>0</v>
      </c>
      <c r="E184" s="26"/>
    </row>
    <row r="185" spans="1:5" x14ac:dyDescent="0.2">
      <c r="A185" s="28">
        <v>5513</v>
      </c>
      <c r="B185" s="26" t="s">
        <v>355</v>
      </c>
      <c r="C185" s="120">
        <v>0</v>
      </c>
      <c r="D185" s="29">
        <f t="shared" si="3"/>
        <v>0</v>
      </c>
      <c r="E185" s="26"/>
    </row>
    <row r="186" spans="1:5" x14ac:dyDescent="0.2">
      <c r="A186" s="28">
        <v>5514</v>
      </c>
      <c r="B186" s="26" t="s">
        <v>356</v>
      </c>
      <c r="C186" s="120">
        <v>0</v>
      </c>
      <c r="D186" s="29">
        <f t="shared" si="3"/>
        <v>0</v>
      </c>
      <c r="E186" s="26"/>
    </row>
    <row r="187" spans="1:5" x14ac:dyDescent="0.2">
      <c r="A187" s="28">
        <v>5515</v>
      </c>
      <c r="B187" s="26" t="s">
        <v>357</v>
      </c>
      <c r="C187" s="159">
        <v>17259.509999999998</v>
      </c>
      <c r="D187" s="29">
        <f t="shared" si="3"/>
        <v>1.1389394156378074E-2</v>
      </c>
      <c r="E187" s="26"/>
    </row>
    <row r="188" spans="1:5" x14ac:dyDescent="0.2">
      <c r="A188" s="28">
        <v>5516</v>
      </c>
      <c r="B188" s="26" t="s">
        <v>358</v>
      </c>
      <c r="C188" s="120">
        <v>0</v>
      </c>
      <c r="D188" s="29">
        <f t="shared" si="3"/>
        <v>0</v>
      </c>
      <c r="E188" s="26"/>
    </row>
    <row r="189" spans="1:5" x14ac:dyDescent="0.2">
      <c r="A189" s="28">
        <v>5517</v>
      </c>
      <c r="B189" s="26" t="s">
        <v>359</v>
      </c>
      <c r="C189" s="120">
        <v>0</v>
      </c>
      <c r="D189" s="29">
        <f t="shared" si="3"/>
        <v>0</v>
      </c>
      <c r="E189" s="26"/>
    </row>
    <row r="190" spans="1:5" x14ac:dyDescent="0.2">
      <c r="A190" s="28">
        <v>5518</v>
      </c>
      <c r="B190" s="26" t="s">
        <v>41</v>
      </c>
      <c r="C190" s="120">
        <v>0</v>
      </c>
      <c r="D190" s="29">
        <f t="shared" si="3"/>
        <v>0</v>
      </c>
      <c r="E190" s="26"/>
    </row>
    <row r="191" spans="1:5" x14ac:dyDescent="0.2">
      <c r="A191" s="91">
        <v>5520</v>
      </c>
      <c r="B191" s="88" t="s">
        <v>40</v>
      </c>
      <c r="C191" s="119">
        <f>SUM(C192:C193)</f>
        <v>0</v>
      </c>
      <c r="D191" s="92">
        <f t="shared" si="3"/>
        <v>0</v>
      </c>
      <c r="E191" s="26"/>
    </row>
    <row r="192" spans="1:5" x14ac:dyDescent="0.2">
      <c r="A192" s="28">
        <v>5521</v>
      </c>
      <c r="B192" s="26" t="s">
        <v>360</v>
      </c>
      <c r="C192" s="120">
        <v>0</v>
      </c>
      <c r="D192" s="29">
        <f t="shared" si="3"/>
        <v>0</v>
      </c>
      <c r="E192" s="26"/>
    </row>
    <row r="193" spans="1:5" x14ac:dyDescent="0.2">
      <c r="A193" s="28">
        <v>5522</v>
      </c>
      <c r="B193" s="26" t="s">
        <v>361</v>
      </c>
      <c r="C193" s="120">
        <v>0</v>
      </c>
      <c r="D193" s="29">
        <f t="shared" si="3"/>
        <v>0</v>
      </c>
      <c r="E193" s="26"/>
    </row>
    <row r="194" spans="1:5" x14ac:dyDescent="0.2">
      <c r="A194" s="91">
        <v>5530</v>
      </c>
      <c r="B194" s="88" t="s">
        <v>362</v>
      </c>
      <c r="C194" s="119">
        <f>SUM(C195:C199)</f>
        <v>0</v>
      </c>
      <c r="D194" s="92">
        <f t="shared" si="3"/>
        <v>0</v>
      </c>
      <c r="E194" s="26"/>
    </row>
    <row r="195" spans="1:5" x14ac:dyDescent="0.2">
      <c r="A195" s="28">
        <v>5531</v>
      </c>
      <c r="B195" s="26" t="s">
        <v>363</v>
      </c>
      <c r="C195" s="120">
        <v>0</v>
      </c>
      <c r="D195" s="29">
        <f t="shared" si="3"/>
        <v>0</v>
      </c>
      <c r="E195" s="26"/>
    </row>
    <row r="196" spans="1:5" x14ac:dyDescent="0.2">
      <c r="A196" s="28">
        <v>5532</v>
      </c>
      <c r="B196" s="26" t="s">
        <v>364</v>
      </c>
      <c r="C196" s="120">
        <v>0</v>
      </c>
      <c r="D196" s="29">
        <f t="shared" si="3"/>
        <v>0</v>
      </c>
      <c r="E196" s="26"/>
    </row>
    <row r="197" spans="1:5" x14ac:dyDescent="0.2">
      <c r="A197" s="28">
        <v>5533</v>
      </c>
      <c r="B197" s="26" t="s">
        <v>365</v>
      </c>
      <c r="C197" s="120">
        <v>0</v>
      </c>
      <c r="D197" s="29">
        <f t="shared" si="3"/>
        <v>0</v>
      </c>
      <c r="E197" s="26"/>
    </row>
    <row r="198" spans="1:5" x14ac:dyDescent="0.2">
      <c r="A198" s="28">
        <v>5534</v>
      </c>
      <c r="B198" s="26" t="s">
        <v>366</v>
      </c>
      <c r="C198" s="120">
        <v>0</v>
      </c>
      <c r="D198" s="29">
        <f t="shared" si="3"/>
        <v>0</v>
      </c>
      <c r="E198" s="26"/>
    </row>
    <row r="199" spans="1:5" x14ac:dyDescent="0.2">
      <c r="A199" s="28">
        <v>5535</v>
      </c>
      <c r="B199" s="26" t="s">
        <v>367</v>
      </c>
      <c r="C199" s="120">
        <v>0</v>
      </c>
      <c r="D199" s="29">
        <f t="shared" si="3"/>
        <v>0</v>
      </c>
      <c r="E199" s="26"/>
    </row>
    <row r="200" spans="1:5" x14ac:dyDescent="0.2">
      <c r="A200" s="91">
        <v>5590</v>
      </c>
      <c r="B200" s="88" t="s">
        <v>368</v>
      </c>
      <c r="C200" s="119">
        <f>SUM(C201:C209)</f>
        <v>0</v>
      </c>
      <c r="D200" s="92">
        <f t="shared" si="3"/>
        <v>0</v>
      </c>
      <c r="E200" s="26"/>
    </row>
    <row r="201" spans="1:5" x14ac:dyDescent="0.2">
      <c r="A201" s="28">
        <v>5591</v>
      </c>
      <c r="B201" s="26" t="s">
        <v>369</v>
      </c>
      <c r="C201" s="120">
        <v>0</v>
      </c>
      <c r="D201" s="29">
        <f t="shared" si="3"/>
        <v>0</v>
      </c>
      <c r="E201" s="26"/>
    </row>
    <row r="202" spans="1:5" x14ac:dyDescent="0.2">
      <c r="A202" s="28">
        <v>5592</v>
      </c>
      <c r="B202" s="26" t="s">
        <v>370</v>
      </c>
      <c r="C202" s="120">
        <v>0</v>
      </c>
      <c r="D202" s="29">
        <f t="shared" si="3"/>
        <v>0</v>
      </c>
      <c r="E202" s="26"/>
    </row>
    <row r="203" spans="1:5" x14ac:dyDescent="0.2">
      <c r="A203" s="28">
        <v>5593</v>
      </c>
      <c r="B203" s="26" t="s">
        <v>371</v>
      </c>
      <c r="C203" s="120">
        <v>0</v>
      </c>
      <c r="D203" s="29">
        <f t="shared" si="3"/>
        <v>0</v>
      </c>
      <c r="E203" s="26"/>
    </row>
    <row r="204" spans="1:5" x14ac:dyDescent="0.2">
      <c r="A204" s="28">
        <v>5594</v>
      </c>
      <c r="B204" s="26" t="s">
        <v>426</v>
      </c>
      <c r="C204" s="120">
        <v>0</v>
      </c>
      <c r="D204" s="29">
        <f t="shared" si="3"/>
        <v>0</v>
      </c>
      <c r="E204" s="26"/>
    </row>
    <row r="205" spans="1:5" x14ac:dyDescent="0.2">
      <c r="A205" s="28">
        <v>5595</v>
      </c>
      <c r="B205" s="26" t="s">
        <v>373</v>
      </c>
      <c r="C205" s="120">
        <v>0</v>
      </c>
      <c r="D205" s="29">
        <f t="shared" si="3"/>
        <v>0</v>
      </c>
      <c r="E205" s="26"/>
    </row>
    <row r="206" spans="1:5" x14ac:dyDescent="0.2">
      <c r="A206" s="28">
        <v>5596</v>
      </c>
      <c r="B206" s="26" t="s">
        <v>268</v>
      </c>
      <c r="C206" s="120">
        <v>0</v>
      </c>
      <c r="D206" s="29">
        <f t="shared" si="3"/>
        <v>0</v>
      </c>
      <c r="E206" s="26"/>
    </row>
    <row r="207" spans="1:5" x14ac:dyDescent="0.2">
      <c r="A207" s="28">
        <v>5597</v>
      </c>
      <c r="B207" s="26" t="s">
        <v>374</v>
      </c>
      <c r="C207" s="120">
        <v>0</v>
      </c>
      <c r="D207" s="29">
        <f t="shared" si="3"/>
        <v>0</v>
      </c>
      <c r="E207" s="26"/>
    </row>
    <row r="208" spans="1:5" x14ac:dyDescent="0.2">
      <c r="A208" s="28">
        <v>5598</v>
      </c>
      <c r="B208" s="26" t="s">
        <v>427</v>
      </c>
      <c r="C208" s="120">
        <v>0</v>
      </c>
      <c r="D208" s="29">
        <f t="shared" si="3"/>
        <v>0</v>
      </c>
      <c r="E208" s="26"/>
    </row>
    <row r="209" spans="1:5" x14ac:dyDescent="0.2">
      <c r="A209" s="28">
        <v>5599</v>
      </c>
      <c r="B209" s="26" t="s">
        <v>375</v>
      </c>
      <c r="C209" s="120">
        <v>0</v>
      </c>
      <c r="D209" s="29">
        <f t="shared" si="3"/>
        <v>0</v>
      </c>
      <c r="E209" s="26"/>
    </row>
    <row r="210" spans="1:5" x14ac:dyDescent="0.2">
      <c r="A210" s="91">
        <v>5600</v>
      </c>
      <c r="B210" s="88" t="s">
        <v>39</v>
      </c>
      <c r="C210" s="119">
        <f>C211</f>
        <v>0</v>
      </c>
      <c r="D210" s="92">
        <f t="shared" si="3"/>
        <v>0</v>
      </c>
      <c r="E210" s="26"/>
    </row>
    <row r="211" spans="1:5" x14ac:dyDescent="0.2">
      <c r="A211" s="91">
        <v>5610</v>
      </c>
      <c r="B211" s="88" t="s">
        <v>376</v>
      </c>
      <c r="C211" s="119">
        <f>C212</f>
        <v>0</v>
      </c>
      <c r="D211" s="92">
        <f t="shared" si="3"/>
        <v>0</v>
      </c>
      <c r="E211" s="26"/>
    </row>
    <row r="212" spans="1:5" x14ac:dyDescent="0.2">
      <c r="A212" s="28">
        <v>5611</v>
      </c>
      <c r="B212" s="26" t="s">
        <v>377</v>
      </c>
      <c r="C212" s="120">
        <v>0</v>
      </c>
      <c r="D212" s="29">
        <f t="shared" si="3"/>
        <v>0</v>
      </c>
      <c r="E212" s="26"/>
    </row>
    <row r="213" spans="1:5" x14ac:dyDescent="0.2">
      <c r="C213" s="122"/>
    </row>
    <row r="214" spans="1:5" x14ac:dyDescent="0.2">
      <c r="A214" s="144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7:E7"/>
    <mergeCell ref="A92:E92"/>
    <mergeCell ref="A1:C1"/>
    <mergeCell ref="A2:C2"/>
    <mergeCell ref="A3:C3"/>
    <mergeCell ref="A4:C4"/>
    <mergeCell ref="A5:E5"/>
  </mergeCells>
  <pageMargins left="0.7" right="0.7" top="0.75" bottom="0.75" header="0.3" footer="0.3"/>
  <pageSetup scale="5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73"/>
  <sheetViews>
    <sheetView tabSelected="1" zoomScaleNormal="100" workbookViewId="0">
      <selection activeCell="E46" sqref="E46"/>
    </sheetView>
  </sheetViews>
  <sheetFormatPr baseColWidth="10" defaultColWidth="9.140625" defaultRowHeight="11.25" x14ac:dyDescent="0.2"/>
  <cols>
    <col min="1" max="1" width="10" style="4" customWidth="1"/>
    <col min="2" max="2" width="64.5703125" style="4" bestFit="1" customWidth="1"/>
    <col min="3" max="3" width="16.42578125" style="4" bestFit="1" customWidth="1"/>
    <col min="4" max="4" width="17.5703125" style="4" bestFit="1" customWidth="1"/>
    <col min="5" max="5" width="24.7109375" style="4" bestFit="1" customWidth="1"/>
    <col min="6" max="6" width="28.42578125" style="4" bestFit="1" customWidth="1"/>
    <col min="7" max="7" width="16.28515625" style="4" bestFit="1" customWidth="1"/>
    <col min="8" max="8" width="20.140625" style="4" customWidth="1"/>
    <col min="9" max="9" width="13" style="4" bestFit="1" customWidth="1"/>
    <col min="10" max="10" width="12.85546875" style="4" bestFit="1" customWidth="1"/>
    <col min="11" max="16384" width="9.140625" style="4"/>
  </cols>
  <sheetData>
    <row r="1" spans="1:8" s="3" customFormat="1" ht="18.95" customHeight="1" x14ac:dyDescent="0.25">
      <c r="A1" s="178" t="s">
        <v>589</v>
      </c>
      <c r="B1" s="183"/>
      <c r="C1" s="183"/>
      <c r="D1" s="183"/>
      <c r="E1" s="183"/>
      <c r="F1" s="183"/>
      <c r="G1" s="2" t="s">
        <v>486</v>
      </c>
      <c r="H1" s="8">
        <v>2026</v>
      </c>
    </row>
    <row r="2" spans="1:8" s="3" customFormat="1" ht="18.95" customHeight="1" x14ac:dyDescent="0.25">
      <c r="A2" s="178" t="s">
        <v>490</v>
      </c>
      <c r="B2" s="183"/>
      <c r="C2" s="183"/>
      <c r="D2" s="183"/>
      <c r="E2" s="183"/>
      <c r="F2" s="183"/>
      <c r="G2" s="2" t="s">
        <v>487</v>
      </c>
      <c r="H2" s="8" t="s">
        <v>489</v>
      </c>
    </row>
    <row r="3" spans="1:8" s="3" customFormat="1" ht="18.95" customHeight="1" x14ac:dyDescent="0.25">
      <c r="A3" s="178" t="s">
        <v>590</v>
      </c>
      <c r="B3" s="183"/>
      <c r="C3" s="183"/>
      <c r="D3" s="183"/>
      <c r="E3" s="183"/>
      <c r="F3" s="183"/>
      <c r="G3" s="2" t="s">
        <v>488</v>
      </c>
      <c r="H3" s="8">
        <v>2</v>
      </c>
    </row>
    <row r="4" spans="1:8" s="3" customFormat="1" ht="25.5" customHeight="1" x14ac:dyDescent="0.25">
      <c r="A4" s="178" t="s">
        <v>504</v>
      </c>
      <c r="B4" s="183"/>
      <c r="C4" s="183"/>
      <c r="D4" s="183"/>
      <c r="E4" s="183"/>
      <c r="F4" s="183"/>
      <c r="G4" s="2"/>
      <c r="H4" s="8"/>
    </row>
    <row r="5" spans="1:8" x14ac:dyDescent="0.2">
      <c r="A5" s="181" t="s">
        <v>113</v>
      </c>
      <c r="B5" s="181"/>
      <c r="C5" s="181"/>
      <c r="D5" s="181"/>
      <c r="E5" s="181"/>
      <c r="F5" s="181"/>
      <c r="G5" s="181"/>
      <c r="H5" s="181"/>
    </row>
    <row r="7" spans="1:8" x14ac:dyDescent="0.2">
      <c r="A7" s="182" t="s">
        <v>86</v>
      </c>
      <c r="B7" s="182"/>
      <c r="C7" s="182"/>
      <c r="D7" s="182"/>
      <c r="E7" s="182"/>
      <c r="F7" s="182"/>
      <c r="G7" s="182"/>
      <c r="H7" s="182"/>
    </row>
    <row r="8" spans="1:8" ht="15" customHeight="1" x14ac:dyDescent="0.2">
      <c r="A8" s="5" t="s">
        <v>84</v>
      </c>
      <c r="B8" s="5" t="s">
        <v>81</v>
      </c>
      <c r="C8" s="5" t="s">
        <v>82</v>
      </c>
      <c r="D8" s="5" t="s">
        <v>83</v>
      </c>
      <c r="E8" s="5"/>
      <c r="F8" s="5"/>
      <c r="G8" s="5"/>
      <c r="H8" s="5"/>
    </row>
    <row r="9" spans="1:8" ht="15" customHeight="1" x14ac:dyDescent="0.2">
      <c r="A9" s="6">
        <v>1114</v>
      </c>
      <c r="B9" s="4" t="s">
        <v>114</v>
      </c>
      <c r="C9" s="122">
        <v>0</v>
      </c>
      <c r="E9" s="4" t="str">
        <f>+IF(OR(C9&lt;&gt;0,C10&lt;&gt;0,C11&lt;&gt;0),"","SIN INFORMACIÓN QUE REVELAR")</f>
        <v>SIN INFORMACIÓN QUE REVELAR</v>
      </c>
    </row>
    <row r="10" spans="1:8" ht="15" customHeight="1" x14ac:dyDescent="0.2">
      <c r="A10" s="6">
        <v>1115</v>
      </c>
      <c r="B10" s="4" t="s">
        <v>115</v>
      </c>
      <c r="C10" s="122">
        <v>0</v>
      </c>
    </row>
    <row r="11" spans="1:8" ht="15" customHeight="1" x14ac:dyDescent="0.2">
      <c r="A11" s="6">
        <v>1121</v>
      </c>
      <c r="B11" s="4" t="s">
        <v>116</v>
      </c>
      <c r="C11" s="122">
        <v>0</v>
      </c>
    </row>
    <row r="12" spans="1:8" x14ac:dyDescent="0.2">
      <c r="C12" s="122"/>
    </row>
    <row r="13" spans="1:8" x14ac:dyDescent="0.2">
      <c r="A13" s="182" t="s">
        <v>87</v>
      </c>
      <c r="B13" s="182"/>
      <c r="C13" s="182"/>
      <c r="D13" s="182"/>
      <c r="E13" s="182"/>
      <c r="F13" s="182"/>
      <c r="G13" s="182"/>
      <c r="H13" s="182"/>
    </row>
    <row r="14" spans="1:8" ht="13.5" customHeight="1" x14ac:dyDescent="0.2">
      <c r="A14" s="5" t="s">
        <v>84</v>
      </c>
      <c r="B14" s="5" t="s">
        <v>81</v>
      </c>
      <c r="C14" s="5" t="s">
        <v>82</v>
      </c>
      <c r="D14" s="5">
        <v>2025</v>
      </c>
      <c r="E14" s="5">
        <v>2024</v>
      </c>
      <c r="F14" s="5">
        <v>2023</v>
      </c>
      <c r="G14" s="5">
        <v>2022</v>
      </c>
      <c r="H14" s="5" t="s">
        <v>112</v>
      </c>
    </row>
    <row r="15" spans="1:8" ht="13.5" customHeight="1" x14ac:dyDescent="0.2">
      <c r="A15" s="6">
        <v>1122</v>
      </c>
      <c r="B15" s="4" t="s">
        <v>118</v>
      </c>
      <c r="C15" s="160">
        <v>1446.36</v>
      </c>
      <c r="D15" s="122">
        <v>0</v>
      </c>
      <c r="E15" s="122">
        <v>0</v>
      </c>
      <c r="F15" s="122">
        <v>0</v>
      </c>
      <c r="G15" s="122">
        <v>0</v>
      </c>
      <c r="H15" s="4" t="str">
        <f>+IF(OR(C15&lt;&gt;0,C16&lt;&gt;0),"","SIN INFORMACIÓN QUE REVELAR")</f>
        <v/>
      </c>
    </row>
    <row r="16" spans="1:8" ht="13.5" customHeight="1" x14ac:dyDescent="0.2">
      <c r="A16" s="6">
        <v>1124</v>
      </c>
      <c r="B16" s="4" t="s">
        <v>119</v>
      </c>
      <c r="C16" s="122">
        <v>0</v>
      </c>
      <c r="D16" s="122">
        <v>0</v>
      </c>
      <c r="E16" s="122">
        <v>0</v>
      </c>
      <c r="F16" s="122">
        <v>0</v>
      </c>
      <c r="G16" s="122">
        <v>0</v>
      </c>
    </row>
    <row r="17" spans="1:8" x14ac:dyDescent="0.2">
      <c r="C17" s="122"/>
      <c r="D17" s="122"/>
      <c r="E17" s="122"/>
      <c r="F17" s="122"/>
      <c r="G17" s="122"/>
    </row>
    <row r="18" spans="1:8" ht="15.75" customHeight="1" x14ac:dyDescent="0.2">
      <c r="A18" s="182" t="s">
        <v>88</v>
      </c>
      <c r="B18" s="182"/>
      <c r="C18" s="182"/>
      <c r="D18" s="182"/>
      <c r="E18" s="182"/>
      <c r="F18" s="182"/>
      <c r="G18" s="182"/>
      <c r="H18" s="182"/>
    </row>
    <row r="19" spans="1:8" ht="15.75" customHeight="1" x14ac:dyDescent="0.2">
      <c r="A19" s="5" t="s">
        <v>84</v>
      </c>
      <c r="B19" s="5" t="s">
        <v>81</v>
      </c>
      <c r="C19" s="5" t="s">
        <v>82</v>
      </c>
      <c r="D19" s="5" t="s">
        <v>120</v>
      </c>
      <c r="E19" s="5" t="s">
        <v>121</v>
      </c>
      <c r="F19" s="5" t="s">
        <v>122</v>
      </c>
      <c r="G19" s="5" t="s">
        <v>123</v>
      </c>
      <c r="H19" s="5" t="s">
        <v>124</v>
      </c>
    </row>
    <row r="20" spans="1:8" ht="27" customHeight="1" x14ac:dyDescent="0.2">
      <c r="A20" s="6">
        <v>1123</v>
      </c>
      <c r="B20" s="4" t="s">
        <v>125</v>
      </c>
      <c r="C20" s="122">
        <v>0</v>
      </c>
      <c r="D20" s="122">
        <v>0</v>
      </c>
      <c r="E20" s="122">
        <v>0</v>
      </c>
      <c r="F20" s="122">
        <v>0</v>
      </c>
      <c r="G20" s="122">
        <v>0</v>
      </c>
      <c r="H20" s="168" t="str">
        <f>IF(OR(C20&lt;&gt;0, C21&lt;&gt;0, C22&lt;&gt;0, C23&lt;&gt;0, C24&lt;&gt;0, C25&lt;&gt;0, C26&lt;&gt;0, C27&lt;&gt;0, C28&lt;&gt;0), "", "SIN INFORMACIÓN QUE REVELAR")</f>
        <v>SIN INFORMACIÓN QUE REVELAR</v>
      </c>
    </row>
    <row r="21" spans="1:8" ht="15.75" customHeight="1" x14ac:dyDescent="0.2">
      <c r="A21" s="6">
        <v>1125</v>
      </c>
      <c r="B21" s="4" t="s">
        <v>126</v>
      </c>
      <c r="C21" s="122">
        <v>0</v>
      </c>
      <c r="D21" s="122">
        <v>0</v>
      </c>
      <c r="E21" s="122">
        <v>0</v>
      </c>
      <c r="F21" s="122">
        <v>0</v>
      </c>
      <c r="G21" s="122">
        <v>0</v>
      </c>
    </row>
    <row r="22" spans="1:8" ht="15.75" customHeight="1" x14ac:dyDescent="0.2">
      <c r="A22" s="6">
        <v>1126</v>
      </c>
      <c r="B22" s="4" t="s">
        <v>475</v>
      </c>
      <c r="C22" s="122">
        <v>0</v>
      </c>
      <c r="D22" s="122">
        <v>0</v>
      </c>
      <c r="E22" s="122">
        <v>0</v>
      </c>
      <c r="F22" s="122">
        <v>0</v>
      </c>
      <c r="G22" s="122">
        <v>0</v>
      </c>
    </row>
    <row r="23" spans="1:8" ht="15.75" customHeight="1" x14ac:dyDescent="0.2">
      <c r="A23" s="6">
        <v>1129</v>
      </c>
      <c r="B23" s="4" t="s">
        <v>476</v>
      </c>
      <c r="C23" s="122">
        <v>0</v>
      </c>
      <c r="D23" s="122">
        <v>0</v>
      </c>
      <c r="E23" s="122">
        <v>0</v>
      </c>
      <c r="F23" s="122">
        <v>0</v>
      </c>
      <c r="G23" s="122">
        <v>0</v>
      </c>
    </row>
    <row r="24" spans="1:8" ht="15.75" customHeight="1" x14ac:dyDescent="0.2">
      <c r="A24" s="6">
        <v>1131</v>
      </c>
      <c r="B24" s="4" t="s">
        <v>127</v>
      </c>
      <c r="C24" s="122">
        <v>0</v>
      </c>
      <c r="D24" s="122">
        <v>0</v>
      </c>
      <c r="E24" s="122">
        <v>0</v>
      </c>
      <c r="F24" s="122">
        <v>0</v>
      </c>
      <c r="G24" s="122">
        <v>0</v>
      </c>
    </row>
    <row r="25" spans="1:8" ht="15.75" customHeight="1" x14ac:dyDescent="0.2">
      <c r="A25" s="6">
        <v>1132</v>
      </c>
      <c r="B25" s="4" t="s">
        <v>128</v>
      </c>
      <c r="C25" s="122">
        <v>0</v>
      </c>
      <c r="D25" s="122">
        <v>0</v>
      </c>
      <c r="E25" s="122">
        <v>0</v>
      </c>
      <c r="F25" s="122">
        <v>0</v>
      </c>
      <c r="G25" s="122">
        <v>0</v>
      </c>
    </row>
    <row r="26" spans="1:8" ht="15.75" customHeight="1" x14ac:dyDescent="0.2">
      <c r="A26" s="6">
        <v>1133</v>
      </c>
      <c r="B26" s="4" t="s">
        <v>129</v>
      </c>
      <c r="C26" s="122">
        <v>0</v>
      </c>
      <c r="D26" s="122">
        <v>0</v>
      </c>
      <c r="E26" s="122">
        <v>0</v>
      </c>
      <c r="F26" s="122">
        <v>0</v>
      </c>
      <c r="G26" s="122">
        <v>0</v>
      </c>
    </row>
    <row r="27" spans="1:8" ht="15.75" customHeight="1" x14ac:dyDescent="0.2">
      <c r="A27" s="6">
        <v>1134</v>
      </c>
      <c r="B27" s="4" t="s">
        <v>130</v>
      </c>
      <c r="C27" s="122">
        <v>0</v>
      </c>
      <c r="D27" s="122">
        <v>0</v>
      </c>
      <c r="E27" s="122">
        <v>0</v>
      </c>
      <c r="F27" s="122">
        <v>0</v>
      </c>
      <c r="G27" s="122">
        <v>0</v>
      </c>
    </row>
    <row r="28" spans="1:8" ht="15.75" customHeight="1" x14ac:dyDescent="0.2">
      <c r="A28" s="6">
        <v>1139</v>
      </c>
      <c r="B28" s="4" t="s">
        <v>131</v>
      </c>
      <c r="C28" s="122">
        <v>0</v>
      </c>
      <c r="D28" s="122">
        <v>0</v>
      </c>
      <c r="E28" s="122">
        <v>0</v>
      </c>
      <c r="F28" s="122">
        <v>0</v>
      </c>
      <c r="G28" s="122">
        <v>0</v>
      </c>
    </row>
    <row r="30" spans="1:8" ht="14.25" customHeight="1" x14ac:dyDescent="0.2">
      <c r="A30" s="182" t="s">
        <v>477</v>
      </c>
      <c r="B30" s="182"/>
      <c r="C30" s="182"/>
      <c r="D30" s="182"/>
      <c r="E30" s="182"/>
      <c r="F30" s="182"/>
      <c r="G30" s="182"/>
      <c r="H30" s="182"/>
    </row>
    <row r="31" spans="1:8" ht="14.25" customHeight="1" x14ac:dyDescent="0.2">
      <c r="A31" s="5" t="s">
        <v>84</v>
      </c>
      <c r="B31" s="5" t="s">
        <v>81</v>
      </c>
      <c r="C31" s="5" t="s">
        <v>82</v>
      </c>
      <c r="D31" s="5" t="s">
        <v>90</v>
      </c>
      <c r="E31" s="5" t="s">
        <v>89</v>
      </c>
      <c r="F31" s="5" t="s">
        <v>92</v>
      </c>
      <c r="G31" s="5"/>
      <c r="H31" s="5"/>
    </row>
    <row r="32" spans="1:8" ht="14.25" customHeight="1" x14ac:dyDescent="0.2">
      <c r="A32" s="6">
        <v>1140</v>
      </c>
      <c r="B32" s="4" t="s">
        <v>132</v>
      </c>
      <c r="C32" s="122">
        <f>SUM(C33:C37)</f>
        <v>0</v>
      </c>
      <c r="E32" s="4" t="str">
        <f>IF(OR(C32&lt;&gt;0, C33&lt;&gt;0, C34&lt;&gt;0, C35&lt;&gt;0, C36&lt;&gt;0, C37&lt;&gt;0), "", "SIN INFORMACIÓN QUE REVELAR")</f>
        <v>SIN INFORMACIÓN QUE REVELAR</v>
      </c>
    </row>
    <row r="33" spans="1:8" ht="14.25" customHeight="1" x14ac:dyDescent="0.2">
      <c r="A33" s="6">
        <v>1141</v>
      </c>
      <c r="B33" s="4" t="s">
        <v>133</v>
      </c>
      <c r="C33" s="122">
        <v>0</v>
      </c>
    </row>
    <row r="34" spans="1:8" ht="14.25" customHeight="1" x14ac:dyDescent="0.2">
      <c r="A34" s="6">
        <v>1142</v>
      </c>
      <c r="B34" s="4" t="s">
        <v>134</v>
      </c>
      <c r="C34" s="122">
        <v>0</v>
      </c>
    </row>
    <row r="35" spans="1:8" ht="14.25" customHeight="1" x14ac:dyDescent="0.2">
      <c r="A35" s="6">
        <v>1143</v>
      </c>
      <c r="B35" s="4" t="s">
        <v>135</v>
      </c>
      <c r="C35" s="122">
        <v>0</v>
      </c>
    </row>
    <row r="36" spans="1:8" ht="14.25" customHeight="1" x14ac:dyDescent="0.2">
      <c r="A36" s="6">
        <v>1144</v>
      </c>
      <c r="B36" s="4" t="s">
        <v>136</v>
      </c>
      <c r="C36" s="122">
        <v>0</v>
      </c>
    </row>
    <row r="37" spans="1:8" ht="14.25" customHeight="1" x14ac:dyDescent="0.2">
      <c r="A37" s="6">
        <v>1145</v>
      </c>
      <c r="B37" s="4" t="s">
        <v>137</v>
      </c>
      <c r="C37" s="122">
        <v>0</v>
      </c>
    </row>
    <row r="39" spans="1:8" x14ac:dyDescent="0.2">
      <c r="A39" s="182" t="s">
        <v>138</v>
      </c>
      <c r="B39" s="182"/>
      <c r="C39" s="182"/>
      <c r="D39" s="182"/>
      <c r="E39" s="182"/>
      <c r="F39" s="182"/>
      <c r="G39" s="156"/>
      <c r="H39" s="156"/>
    </row>
    <row r="40" spans="1:8" x14ac:dyDescent="0.2">
      <c r="A40" s="5" t="s">
        <v>84</v>
      </c>
      <c r="B40" s="5" t="s">
        <v>81</v>
      </c>
      <c r="C40" s="5" t="s">
        <v>82</v>
      </c>
      <c r="D40" s="5" t="s">
        <v>89</v>
      </c>
      <c r="E40" s="5" t="s">
        <v>91</v>
      </c>
      <c r="F40" s="5" t="s">
        <v>92</v>
      </c>
      <c r="G40" s="157"/>
      <c r="H40" s="157"/>
    </row>
    <row r="41" spans="1:8" x14ac:dyDescent="0.2">
      <c r="A41" s="6">
        <v>1150</v>
      </c>
      <c r="B41" s="4" t="s">
        <v>139</v>
      </c>
      <c r="C41" s="122">
        <f>C42</f>
        <v>0</v>
      </c>
      <c r="E41" s="4" t="str">
        <f>+IF(OR(C41&lt;&gt;0,C42&lt;&gt;0),"","SIN INFORMACIÓN QUE REVELAR")</f>
        <v>SIN INFORMACIÓN QUE REVELAR</v>
      </c>
    </row>
    <row r="42" spans="1:8" x14ac:dyDescent="0.2">
      <c r="A42" s="6">
        <v>1151</v>
      </c>
      <c r="B42" s="4" t="s">
        <v>140</v>
      </c>
      <c r="C42" s="122">
        <v>0</v>
      </c>
    </row>
    <row r="44" spans="1:8" x14ac:dyDescent="0.2">
      <c r="A44" s="182" t="s">
        <v>93</v>
      </c>
      <c r="B44" s="182"/>
      <c r="C44" s="182"/>
      <c r="D44" s="182"/>
      <c r="E44" s="182"/>
      <c r="F44" s="182"/>
      <c r="G44" s="156"/>
      <c r="H44" s="156"/>
    </row>
    <row r="45" spans="1:8" x14ac:dyDescent="0.2">
      <c r="A45" s="5" t="s">
        <v>84</v>
      </c>
      <c r="B45" s="5" t="s">
        <v>81</v>
      </c>
      <c r="C45" s="5" t="s">
        <v>82</v>
      </c>
      <c r="D45" s="5" t="s">
        <v>83</v>
      </c>
      <c r="E45" s="5" t="s">
        <v>124</v>
      </c>
      <c r="F45" s="5"/>
      <c r="G45" s="157"/>
      <c r="H45" s="157"/>
    </row>
    <row r="46" spans="1:8" x14ac:dyDescent="0.2">
      <c r="A46" s="6">
        <v>1213</v>
      </c>
      <c r="B46" s="4" t="s">
        <v>141</v>
      </c>
      <c r="C46" s="122">
        <v>0</v>
      </c>
      <c r="E46" s="4" t="str">
        <f>IF(OR(C46&lt;&gt;0),"","SIN INFORMACIÓN QUE REVELAR")</f>
        <v>SIN INFORMACIÓN QUE REVELAR</v>
      </c>
    </row>
    <row r="48" spans="1:8" x14ac:dyDescent="0.2">
      <c r="A48" s="182" t="s">
        <v>94</v>
      </c>
      <c r="B48" s="182"/>
      <c r="C48" s="182"/>
      <c r="D48" s="182"/>
      <c r="E48" s="182"/>
      <c r="F48" s="182"/>
      <c r="G48" s="182"/>
      <c r="H48" s="182"/>
    </row>
    <row r="49" spans="1:10" x14ac:dyDescent="0.2">
      <c r="A49" s="5" t="s">
        <v>84</v>
      </c>
      <c r="B49" s="5" t="s">
        <v>81</v>
      </c>
      <c r="C49" s="5" t="s">
        <v>82</v>
      </c>
      <c r="D49" s="5"/>
      <c r="E49" s="5"/>
      <c r="F49" s="5"/>
      <c r="G49" s="5"/>
      <c r="H49" s="5"/>
    </row>
    <row r="50" spans="1:10" x14ac:dyDescent="0.2">
      <c r="A50" s="6">
        <v>1211</v>
      </c>
      <c r="B50" s="4" t="s">
        <v>117</v>
      </c>
      <c r="C50" s="122">
        <v>0</v>
      </c>
      <c r="E50" s="4" t="str">
        <f>+IF(OR(C50&lt;&gt;0,C51&lt;&gt;0,C52&lt;&gt;0),"","SIN INFORMACIÓN QUE REVELAR")</f>
        <v>SIN INFORMACIÓN QUE REVELAR</v>
      </c>
    </row>
    <row r="51" spans="1:10" x14ac:dyDescent="0.2">
      <c r="A51" s="6">
        <v>1212</v>
      </c>
      <c r="B51" s="4" t="s">
        <v>582</v>
      </c>
      <c r="C51" s="122">
        <v>0</v>
      </c>
    </row>
    <row r="52" spans="1:10" x14ac:dyDescent="0.2">
      <c r="A52" s="6">
        <v>1214</v>
      </c>
      <c r="B52" s="4" t="s">
        <v>142</v>
      </c>
      <c r="C52" s="122">
        <v>0</v>
      </c>
    </row>
    <row r="53" spans="1:10" x14ac:dyDescent="0.2">
      <c r="C53" s="122"/>
    </row>
    <row r="54" spans="1:10" x14ac:dyDescent="0.2">
      <c r="A54" s="182" t="s">
        <v>98</v>
      </c>
      <c r="B54" s="182"/>
      <c r="C54" s="182"/>
      <c r="D54" s="182"/>
      <c r="E54" s="182"/>
      <c r="F54" s="182"/>
      <c r="G54" s="182"/>
      <c r="H54" s="182"/>
      <c r="I54" s="182"/>
      <c r="J54" s="182"/>
    </row>
    <row r="55" spans="1:10" x14ac:dyDescent="0.2">
      <c r="A55" s="5" t="s">
        <v>84</v>
      </c>
      <c r="B55" s="5" t="s">
        <v>81</v>
      </c>
      <c r="C55" s="5" t="s">
        <v>82</v>
      </c>
      <c r="D55" s="5" t="s">
        <v>95</v>
      </c>
      <c r="E55" s="5" t="s">
        <v>96</v>
      </c>
      <c r="F55" s="5" t="s">
        <v>540</v>
      </c>
      <c r="G55" s="5" t="s">
        <v>541</v>
      </c>
      <c r="H55" s="5" t="s">
        <v>97</v>
      </c>
      <c r="I55" s="5" t="s">
        <v>542</v>
      </c>
      <c r="J55" s="5" t="s">
        <v>561</v>
      </c>
    </row>
    <row r="56" spans="1:10" x14ac:dyDescent="0.2">
      <c r="A56" s="6">
        <v>1230</v>
      </c>
      <c r="B56" s="4" t="s">
        <v>144</v>
      </c>
      <c r="C56" s="122">
        <f>SUM(C57:C63)</f>
        <v>0</v>
      </c>
      <c r="D56" s="122">
        <f>SUM(D57:D63)</f>
        <v>0</v>
      </c>
      <c r="E56" s="122">
        <f>SUM(E57:E63)</f>
        <v>0</v>
      </c>
      <c r="F56" s="4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</row>
    <row r="57" spans="1:10" x14ac:dyDescent="0.2">
      <c r="A57" s="6">
        <v>1231</v>
      </c>
      <c r="B57" s="4" t="s">
        <v>145</v>
      </c>
      <c r="C57" s="122">
        <v>0</v>
      </c>
      <c r="D57" s="123"/>
      <c r="E57" s="123"/>
    </row>
    <row r="58" spans="1:10" x14ac:dyDescent="0.2">
      <c r="A58" s="6">
        <v>1232</v>
      </c>
      <c r="B58" s="4" t="s">
        <v>146</v>
      </c>
      <c r="C58" s="122">
        <v>0</v>
      </c>
      <c r="D58" s="122">
        <v>0</v>
      </c>
      <c r="E58" s="122">
        <v>0</v>
      </c>
    </row>
    <row r="59" spans="1:10" x14ac:dyDescent="0.2">
      <c r="A59" s="6">
        <v>1233</v>
      </c>
      <c r="B59" s="4" t="s">
        <v>147</v>
      </c>
      <c r="C59" s="122">
        <v>0</v>
      </c>
      <c r="D59" s="122">
        <v>0</v>
      </c>
      <c r="E59" s="122">
        <v>0</v>
      </c>
    </row>
    <row r="60" spans="1:10" x14ac:dyDescent="0.2">
      <c r="A60" s="6">
        <v>1234</v>
      </c>
      <c r="B60" s="4" t="s">
        <v>148</v>
      </c>
      <c r="C60" s="122">
        <v>0</v>
      </c>
      <c r="D60" s="122">
        <v>0</v>
      </c>
      <c r="E60" s="122">
        <v>0</v>
      </c>
    </row>
    <row r="61" spans="1:10" x14ac:dyDescent="0.2">
      <c r="A61" s="6">
        <v>1235</v>
      </c>
      <c r="B61" s="4" t="s">
        <v>149</v>
      </c>
      <c r="C61" s="122">
        <v>0</v>
      </c>
      <c r="D61" s="122">
        <v>0</v>
      </c>
      <c r="E61" s="122">
        <v>0</v>
      </c>
    </row>
    <row r="62" spans="1:10" x14ac:dyDescent="0.2">
      <c r="A62" s="6">
        <v>1236</v>
      </c>
      <c r="B62" s="4" t="s">
        <v>150</v>
      </c>
      <c r="C62" s="122">
        <v>0</v>
      </c>
      <c r="D62" s="122">
        <v>0</v>
      </c>
      <c r="E62" s="122">
        <v>0</v>
      </c>
    </row>
    <row r="63" spans="1:10" x14ac:dyDescent="0.2">
      <c r="A63" s="6">
        <v>1239</v>
      </c>
      <c r="B63" s="4" t="s">
        <v>151</v>
      </c>
      <c r="C63" s="122">
        <v>0</v>
      </c>
      <c r="D63" s="122">
        <v>0</v>
      </c>
      <c r="E63" s="122">
        <v>0</v>
      </c>
    </row>
    <row r="64" spans="1:10" x14ac:dyDescent="0.2">
      <c r="A64" s="6">
        <v>1240</v>
      </c>
      <c r="B64" s="4" t="s">
        <v>152</v>
      </c>
      <c r="C64" s="160">
        <f>SUM(C65:C72)</f>
        <v>739759.92</v>
      </c>
      <c r="D64" s="160">
        <f t="shared" ref="D64:E64" si="0">SUM(D65:D72)</f>
        <v>17259.510000000002</v>
      </c>
      <c r="E64" s="160">
        <f t="shared" si="0"/>
        <v>-568356.15999999992</v>
      </c>
    </row>
    <row r="65" spans="1:9" x14ac:dyDescent="0.2">
      <c r="A65" s="6">
        <v>1241</v>
      </c>
      <c r="B65" s="4" t="s">
        <v>153</v>
      </c>
      <c r="C65" s="160">
        <v>344599.03</v>
      </c>
      <c r="D65" s="160">
        <v>16349.17</v>
      </c>
      <c r="E65" s="160">
        <v>-201169.41</v>
      </c>
    </row>
    <row r="66" spans="1:9" x14ac:dyDescent="0.2">
      <c r="A66" s="6">
        <v>1242</v>
      </c>
      <c r="B66" s="4" t="s">
        <v>154</v>
      </c>
      <c r="C66" s="160">
        <v>31284.880000000001</v>
      </c>
      <c r="D66" s="160">
        <v>644.44000000000005</v>
      </c>
      <c r="E66" s="160">
        <v>-5500.54</v>
      </c>
    </row>
    <row r="67" spans="1:9" x14ac:dyDescent="0.2">
      <c r="A67" s="6">
        <v>1243</v>
      </c>
      <c r="B67" s="4" t="s">
        <v>155</v>
      </c>
      <c r="C67" s="122">
        <v>0</v>
      </c>
      <c r="D67" s="122">
        <v>0</v>
      </c>
      <c r="E67" s="122">
        <v>0</v>
      </c>
    </row>
    <row r="68" spans="1:9" x14ac:dyDescent="0.2">
      <c r="A68" s="6">
        <v>1244</v>
      </c>
      <c r="B68" s="4" t="s">
        <v>156</v>
      </c>
      <c r="C68" s="160">
        <v>356900</v>
      </c>
      <c r="D68" s="122">
        <v>0</v>
      </c>
      <c r="E68" s="160">
        <v>-356900</v>
      </c>
    </row>
    <row r="69" spans="1:9" x14ac:dyDescent="0.2">
      <c r="A69" s="6">
        <v>1245</v>
      </c>
      <c r="B69" s="4" t="s">
        <v>157</v>
      </c>
      <c r="C69" s="160">
        <v>485</v>
      </c>
      <c r="D69" s="122">
        <v>0</v>
      </c>
      <c r="E69" s="122">
        <v>0</v>
      </c>
    </row>
    <row r="70" spans="1:9" x14ac:dyDescent="0.2">
      <c r="A70" s="6">
        <v>1246</v>
      </c>
      <c r="B70" s="4" t="s">
        <v>158</v>
      </c>
      <c r="C70" s="160">
        <v>6491.01</v>
      </c>
      <c r="D70" s="160">
        <v>265.89999999999998</v>
      </c>
      <c r="E70" s="160">
        <v>-4786.21</v>
      </c>
    </row>
    <row r="71" spans="1:9" x14ac:dyDescent="0.2">
      <c r="A71" s="6">
        <v>1247</v>
      </c>
      <c r="B71" s="4" t="s">
        <v>159</v>
      </c>
      <c r="C71" s="122">
        <v>0</v>
      </c>
      <c r="D71" s="122">
        <v>0</v>
      </c>
      <c r="E71" s="122">
        <v>0</v>
      </c>
    </row>
    <row r="72" spans="1:9" x14ac:dyDescent="0.2">
      <c r="A72" s="6">
        <v>1248</v>
      </c>
      <c r="B72" s="4" t="s">
        <v>160</v>
      </c>
      <c r="C72" s="122">
        <v>0</v>
      </c>
      <c r="D72" s="122">
        <v>0</v>
      </c>
      <c r="E72" s="122">
        <v>0</v>
      </c>
    </row>
    <row r="74" spans="1:9" x14ac:dyDescent="0.2">
      <c r="A74" s="182" t="s">
        <v>99</v>
      </c>
      <c r="B74" s="182"/>
      <c r="C74" s="182"/>
      <c r="D74" s="182"/>
      <c r="E74" s="182"/>
      <c r="F74" s="182"/>
      <c r="G74" s="182"/>
      <c r="H74" s="156"/>
      <c r="I74" s="156"/>
    </row>
    <row r="75" spans="1:9" x14ac:dyDescent="0.2">
      <c r="A75" s="5" t="s">
        <v>84</v>
      </c>
      <c r="B75" s="5" t="s">
        <v>81</v>
      </c>
      <c r="C75" s="5" t="s">
        <v>82</v>
      </c>
      <c r="D75" s="5" t="s">
        <v>100</v>
      </c>
      <c r="E75" s="5" t="s">
        <v>161</v>
      </c>
      <c r="F75" s="5" t="s">
        <v>583</v>
      </c>
      <c r="G75" s="5" t="s">
        <v>143</v>
      </c>
      <c r="H75" s="157"/>
      <c r="I75" s="157"/>
    </row>
    <row r="76" spans="1:9" x14ac:dyDescent="0.2">
      <c r="A76" s="6">
        <v>1250</v>
      </c>
      <c r="B76" s="4" t="s">
        <v>162</v>
      </c>
      <c r="C76" s="160">
        <f>SUM(C77:C81)</f>
        <v>25212</v>
      </c>
      <c r="D76" s="122">
        <f>SUM(D77:D81)</f>
        <v>0</v>
      </c>
      <c r="E76" s="160">
        <f>SUM(E77:E81)</f>
        <v>-25212</v>
      </c>
      <c r="F76" s="4" t="str">
        <f>IF(OR(C76&lt;&gt;0,C77&lt;&gt;0,C78&lt;&gt;0,C79&lt;&gt;0,C80&lt;&gt;0,C81&lt;&gt;0,C82&lt;&gt;0,C83&lt;&gt;0,C84&lt;&gt;0,C85&lt;&gt;0,C86&lt;&gt;0,C87&lt;&gt;0,C88&lt;&gt;0),"","SIN INFORMACIÓN QUE REVELAR")</f>
        <v/>
      </c>
    </row>
    <row r="77" spans="1:9" x14ac:dyDescent="0.2">
      <c r="A77" s="6">
        <v>1251</v>
      </c>
      <c r="B77" s="4" t="s">
        <v>163</v>
      </c>
      <c r="C77" s="160">
        <v>25212</v>
      </c>
      <c r="D77" s="122">
        <v>0</v>
      </c>
      <c r="E77" s="160">
        <v>-25212</v>
      </c>
    </row>
    <row r="78" spans="1:9" x14ac:dyDescent="0.2">
      <c r="A78" s="6">
        <v>1252</v>
      </c>
      <c r="B78" s="4" t="s">
        <v>164</v>
      </c>
      <c r="C78" s="122">
        <v>0</v>
      </c>
      <c r="D78" s="122">
        <v>0</v>
      </c>
      <c r="E78" s="122">
        <v>0</v>
      </c>
    </row>
    <row r="79" spans="1:9" x14ac:dyDescent="0.2">
      <c r="A79" s="6">
        <v>1253</v>
      </c>
      <c r="B79" s="4" t="s">
        <v>165</v>
      </c>
      <c r="C79" s="122">
        <v>0</v>
      </c>
      <c r="D79" s="122">
        <v>0</v>
      </c>
      <c r="E79" s="122">
        <v>0</v>
      </c>
    </row>
    <row r="80" spans="1:9" x14ac:dyDescent="0.2">
      <c r="A80" s="6">
        <v>1254</v>
      </c>
      <c r="B80" s="4" t="s">
        <v>166</v>
      </c>
      <c r="C80" s="122">
        <v>0</v>
      </c>
      <c r="D80" s="122">
        <v>0</v>
      </c>
      <c r="E80" s="122">
        <v>0</v>
      </c>
    </row>
    <row r="81" spans="1:8" x14ac:dyDescent="0.2">
      <c r="A81" s="6">
        <v>1259</v>
      </c>
      <c r="B81" s="4" t="s">
        <v>167</v>
      </c>
      <c r="C81" s="122">
        <v>0</v>
      </c>
      <c r="D81" s="122">
        <v>0</v>
      </c>
      <c r="E81" s="122">
        <v>0</v>
      </c>
    </row>
    <row r="82" spans="1:8" x14ac:dyDescent="0.2">
      <c r="A82" s="6">
        <v>1270</v>
      </c>
      <c r="B82" s="4" t="s">
        <v>168</v>
      </c>
      <c r="C82" s="122">
        <f>SUM(C83:C88)</f>
        <v>0</v>
      </c>
      <c r="D82" s="123"/>
      <c r="E82" s="123"/>
    </row>
    <row r="83" spans="1:8" x14ac:dyDescent="0.2">
      <c r="A83" s="6">
        <v>1271</v>
      </c>
      <c r="B83" s="4" t="s">
        <v>169</v>
      </c>
      <c r="C83" s="122">
        <v>0</v>
      </c>
      <c r="D83" s="123"/>
      <c r="E83" s="123"/>
    </row>
    <row r="84" spans="1:8" x14ac:dyDescent="0.2">
      <c r="A84" s="6">
        <v>1272</v>
      </c>
      <c r="B84" s="4" t="s">
        <v>170</v>
      </c>
      <c r="C84" s="122">
        <v>0</v>
      </c>
      <c r="D84" s="123"/>
      <c r="E84" s="123"/>
    </row>
    <row r="85" spans="1:8" x14ac:dyDescent="0.2">
      <c r="A85" s="6">
        <v>1273</v>
      </c>
      <c r="B85" s="4" t="s">
        <v>171</v>
      </c>
      <c r="C85" s="122">
        <v>0</v>
      </c>
      <c r="D85" s="123"/>
      <c r="E85" s="123"/>
    </row>
    <row r="86" spans="1:8" x14ac:dyDescent="0.2">
      <c r="A86" s="6">
        <v>1274</v>
      </c>
      <c r="B86" s="4" t="s">
        <v>172</v>
      </c>
      <c r="C86" s="122">
        <v>0</v>
      </c>
      <c r="D86" s="123"/>
      <c r="E86" s="123"/>
    </row>
    <row r="87" spans="1:8" x14ac:dyDescent="0.2">
      <c r="A87" s="6">
        <v>1275</v>
      </c>
      <c r="B87" s="4" t="s">
        <v>173</v>
      </c>
      <c r="C87" s="122">
        <v>0</v>
      </c>
      <c r="D87" s="123"/>
      <c r="E87" s="123"/>
    </row>
    <row r="88" spans="1:8" x14ac:dyDescent="0.2">
      <c r="A88" s="6">
        <v>1279</v>
      </c>
      <c r="B88" s="4" t="s">
        <v>174</v>
      </c>
      <c r="C88" s="122">
        <v>0</v>
      </c>
      <c r="D88" s="123"/>
      <c r="E88" s="123"/>
    </row>
    <row r="90" spans="1:8" x14ac:dyDescent="0.2">
      <c r="A90" s="182" t="s">
        <v>101</v>
      </c>
      <c r="B90" s="182"/>
      <c r="C90" s="182"/>
      <c r="D90" s="182"/>
      <c r="E90" s="182"/>
      <c r="F90" s="182"/>
      <c r="G90" s="182"/>
      <c r="H90" s="182"/>
    </row>
    <row r="91" spans="1:8" x14ac:dyDescent="0.2">
      <c r="A91" s="5" t="s">
        <v>84</v>
      </c>
      <c r="B91" s="5" t="s">
        <v>81</v>
      </c>
      <c r="C91" s="5" t="s">
        <v>82</v>
      </c>
      <c r="D91" s="5" t="s">
        <v>97</v>
      </c>
      <c r="E91" s="5"/>
      <c r="F91" s="5"/>
      <c r="G91" s="5"/>
      <c r="H91" s="5"/>
    </row>
    <row r="92" spans="1:8" x14ac:dyDescent="0.2">
      <c r="A92" s="6">
        <v>1160</v>
      </c>
      <c r="B92" s="4" t="s">
        <v>175</v>
      </c>
      <c r="C92" s="122">
        <f>SUM(C93:C94)</f>
        <v>0</v>
      </c>
      <c r="E92" s="4" t="str">
        <f>IF(OR(C92&lt;&gt;0,C93&lt;&gt;0,C94&lt;&gt;0),"","SIN INFORMACIÓN QUE REVELAR")</f>
        <v>SIN INFORMACIÓN QUE REVELAR</v>
      </c>
    </row>
    <row r="93" spans="1:8" x14ac:dyDescent="0.2">
      <c r="A93" s="6">
        <v>1161</v>
      </c>
      <c r="B93" s="4" t="s">
        <v>176</v>
      </c>
      <c r="C93" s="122">
        <v>0</v>
      </c>
    </row>
    <row r="94" spans="1:8" x14ac:dyDescent="0.2">
      <c r="A94" s="6">
        <v>1162</v>
      </c>
      <c r="B94" s="4" t="s">
        <v>177</v>
      </c>
      <c r="C94" s="122">
        <v>0</v>
      </c>
    </row>
    <row r="95" spans="1:8" x14ac:dyDescent="0.2">
      <c r="C95" s="122"/>
    </row>
    <row r="96" spans="1:8" x14ac:dyDescent="0.2">
      <c r="A96" s="182" t="s">
        <v>588</v>
      </c>
      <c r="B96" s="182"/>
      <c r="C96" s="182"/>
      <c r="D96" s="182"/>
      <c r="E96" s="182"/>
      <c r="F96" s="182"/>
      <c r="G96" s="182"/>
      <c r="H96" s="182"/>
    </row>
    <row r="97" spans="1:8" x14ac:dyDescent="0.2">
      <c r="A97" s="5" t="s">
        <v>84</v>
      </c>
      <c r="B97" s="5" t="s">
        <v>81</v>
      </c>
      <c r="C97" s="5" t="s">
        <v>82</v>
      </c>
      <c r="D97" s="5" t="s">
        <v>124</v>
      </c>
      <c r="E97" s="5"/>
      <c r="F97" s="5"/>
      <c r="G97" s="5"/>
      <c r="H97" s="5"/>
    </row>
    <row r="98" spans="1:8" x14ac:dyDescent="0.2">
      <c r="A98" s="6">
        <v>1190</v>
      </c>
      <c r="B98" s="4" t="s">
        <v>483</v>
      </c>
      <c r="C98" s="122">
        <f>SUM(C99:C102)</f>
        <v>0</v>
      </c>
      <c r="E98" s="4" t="str">
        <f>IF(OR(C98&lt;&gt;0,C99&lt;&gt;0,C100&lt;&gt;0,C101&lt;&gt;0,C102&lt;&gt;0,C103&lt;&gt;0,C104&lt;&gt;0,C105&lt;&gt;0,C106&lt;&gt;0),"","SIN INFORMACIÓN QUE REVELAR")</f>
        <v>SIN INFORMACIÓN QUE REVELAR</v>
      </c>
    </row>
    <row r="99" spans="1:8" x14ac:dyDescent="0.2">
      <c r="A99" s="6">
        <v>1191</v>
      </c>
      <c r="B99" s="4" t="s">
        <v>478</v>
      </c>
      <c r="C99" s="122">
        <v>0</v>
      </c>
    </row>
    <row r="100" spans="1:8" x14ac:dyDescent="0.2">
      <c r="A100" s="6">
        <v>1192</v>
      </c>
      <c r="B100" s="4" t="s">
        <v>584</v>
      </c>
      <c r="C100" s="122">
        <v>0</v>
      </c>
    </row>
    <row r="101" spans="1:8" x14ac:dyDescent="0.2">
      <c r="A101" s="6">
        <v>1193</v>
      </c>
      <c r="B101" s="4" t="s">
        <v>585</v>
      </c>
      <c r="C101" s="122">
        <v>0</v>
      </c>
    </row>
    <row r="102" spans="1:8" x14ac:dyDescent="0.2">
      <c r="A102" s="6">
        <v>1194</v>
      </c>
      <c r="B102" s="4" t="s">
        <v>479</v>
      </c>
      <c r="C102" s="122">
        <v>0</v>
      </c>
    </row>
    <row r="103" spans="1:8" x14ac:dyDescent="0.2">
      <c r="A103" s="6">
        <v>1290</v>
      </c>
      <c r="B103" s="4" t="s">
        <v>178</v>
      </c>
      <c r="C103" s="122">
        <f>SUM(C104:C106)</f>
        <v>0</v>
      </c>
    </row>
    <row r="104" spans="1:8" x14ac:dyDescent="0.2">
      <c r="A104" s="6">
        <v>1291</v>
      </c>
      <c r="B104" s="4" t="s">
        <v>179</v>
      </c>
      <c r="C104" s="122">
        <v>0</v>
      </c>
    </row>
    <row r="105" spans="1:8" x14ac:dyDescent="0.2">
      <c r="A105" s="6">
        <v>1292</v>
      </c>
      <c r="B105" s="4" t="s">
        <v>180</v>
      </c>
      <c r="C105" s="122">
        <v>0</v>
      </c>
    </row>
    <row r="106" spans="1:8" x14ac:dyDescent="0.2">
      <c r="A106" s="6">
        <v>1293</v>
      </c>
      <c r="B106" s="4" t="s">
        <v>181</v>
      </c>
      <c r="C106" s="122">
        <v>0</v>
      </c>
    </row>
    <row r="107" spans="1:8" x14ac:dyDescent="0.2">
      <c r="C107" s="122"/>
    </row>
    <row r="108" spans="1:8" x14ac:dyDescent="0.2">
      <c r="A108" s="182" t="s">
        <v>102</v>
      </c>
      <c r="B108" s="182"/>
      <c r="C108" s="182"/>
      <c r="D108" s="182"/>
      <c r="E108" s="182"/>
      <c r="F108" s="182"/>
      <c r="G108" s="182"/>
      <c r="H108" s="182"/>
    </row>
    <row r="109" spans="1:8" x14ac:dyDescent="0.2">
      <c r="A109" s="5" t="s">
        <v>84</v>
      </c>
      <c r="B109" s="5" t="s">
        <v>81</v>
      </c>
      <c r="C109" s="5" t="s">
        <v>82</v>
      </c>
      <c r="D109" s="5" t="s">
        <v>120</v>
      </c>
      <c r="E109" s="5" t="s">
        <v>121</v>
      </c>
      <c r="F109" s="5" t="s">
        <v>122</v>
      </c>
      <c r="G109" s="5" t="s">
        <v>182</v>
      </c>
      <c r="H109" s="5" t="s">
        <v>561</v>
      </c>
    </row>
    <row r="110" spans="1:8" x14ac:dyDescent="0.2">
      <c r="A110" s="6">
        <v>2110</v>
      </c>
      <c r="B110" s="4" t="s">
        <v>183</v>
      </c>
      <c r="C110" s="160">
        <f>SUM(C111:C119)</f>
        <v>12617.62</v>
      </c>
      <c r="D110" s="160">
        <f>SUM(D111:D119)</f>
        <v>12617.62</v>
      </c>
      <c r="E110" s="122">
        <f>SUM(E111:E119)</f>
        <v>0</v>
      </c>
      <c r="F110" s="122">
        <f>SUM(F111:F119)</f>
        <v>0</v>
      </c>
      <c r="G110" s="122">
        <f>SUM(G111:G119)</f>
        <v>0</v>
      </c>
      <c r="H110" s="4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x14ac:dyDescent="0.2">
      <c r="A111" s="6">
        <v>2111</v>
      </c>
      <c r="B111" s="4" t="s">
        <v>184</v>
      </c>
      <c r="C111" s="122">
        <v>0</v>
      </c>
      <c r="D111" s="122">
        <f>C111</f>
        <v>0</v>
      </c>
      <c r="E111" s="122">
        <v>0</v>
      </c>
      <c r="F111" s="122">
        <v>0</v>
      </c>
      <c r="G111" s="122">
        <v>0</v>
      </c>
    </row>
    <row r="112" spans="1:8" x14ac:dyDescent="0.2">
      <c r="A112" s="6">
        <v>2112</v>
      </c>
      <c r="B112" s="4" t="s">
        <v>185</v>
      </c>
      <c r="C112" s="122">
        <v>0</v>
      </c>
      <c r="D112" s="122">
        <f t="shared" ref="D112:D119" si="1">C112</f>
        <v>0</v>
      </c>
      <c r="E112" s="122">
        <v>0</v>
      </c>
      <c r="F112" s="122">
        <v>0</v>
      </c>
      <c r="G112" s="122">
        <v>0</v>
      </c>
    </row>
    <row r="113" spans="1:8" x14ac:dyDescent="0.2">
      <c r="A113" s="6">
        <v>2113</v>
      </c>
      <c r="B113" s="4" t="s">
        <v>186</v>
      </c>
      <c r="C113" s="122">
        <v>0</v>
      </c>
      <c r="D113" s="122">
        <f t="shared" si="1"/>
        <v>0</v>
      </c>
      <c r="E113" s="122">
        <v>0</v>
      </c>
      <c r="F113" s="122">
        <v>0</v>
      </c>
      <c r="G113" s="122">
        <v>0</v>
      </c>
    </row>
    <row r="114" spans="1:8" x14ac:dyDescent="0.2">
      <c r="A114" s="6">
        <v>2114</v>
      </c>
      <c r="B114" s="4" t="s">
        <v>187</v>
      </c>
      <c r="C114" s="122">
        <v>0</v>
      </c>
      <c r="D114" s="122">
        <f t="shared" si="1"/>
        <v>0</v>
      </c>
      <c r="E114" s="122">
        <v>0</v>
      </c>
      <c r="F114" s="122">
        <v>0</v>
      </c>
      <c r="G114" s="122">
        <v>0</v>
      </c>
    </row>
    <row r="115" spans="1:8" x14ac:dyDescent="0.2">
      <c r="A115" s="6">
        <v>2115</v>
      </c>
      <c r="B115" s="4" t="s">
        <v>188</v>
      </c>
      <c r="C115" s="122">
        <v>0</v>
      </c>
      <c r="D115" s="122">
        <f t="shared" si="1"/>
        <v>0</v>
      </c>
      <c r="E115" s="122">
        <v>0</v>
      </c>
      <c r="F115" s="122">
        <v>0</v>
      </c>
      <c r="G115" s="122">
        <v>0</v>
      </c>
    </row>
    <row r="116" spans="1:8" x14ac:dyDescent="0.2">
      <c r="A116" s="6">
        <v>2116</v>
      </c>
      <c r="B116" s="4" t="s">
        <v>189</v>
      </c>
      <c r="C116" s="122">
        <v>0</v>
      </c>
      <c r="D116" s="122">
        <f t="shared" si="1"/>
        <v>0</v>
      </c>
      <c r="E116" s="122">
        <v>0</v>
      </c>
      <c r="F116" s="122">
        <v>0</v>
      </c>
      <c r="G116" s="122">
        <v>0</v>
      </c>
    </row>
    <row r="117" spans="1:8" x14ac:dyDescent="0.2">
      <c r="A117" s="6">
        <v>2117</v>
      </c>
      <c r="B117" s="4" t="s">
        <v>190</v>
      </c>
      <c r="C117" s="160">
        <v>12617.62</v>
      </c>
      <c r="D117" s="160">
        <f t="shared" si="1"/>
        <v>12617.62</v>
      </c>
      <c r="E117" s="122">
        <v>0</v>
      </c>
      <c r="F117" s="122">
        <v>0</v>
      </c>
      <c r="G117" s="122">
        <v>0</v>
      </c>
    </row>
    <row r="118" spans="1:8" x14ac:dyDescent="0.2">
      <c r="A118" s="6">
        <v>2118</v>
      </c>
      <c r="B118" s="4" t="s">
        <v>191</v>
      </c>
      <c r="C118" s="122">
        <v>0</v>
      </c>
      <c r="D118" s="122">
        <f t="shared" si="1"/>
        <v>0</v>
      </c>
      <c r="E118" s="122">
        <v>0</v>
      </c>
      <c r="F118" s="122">
        <v>0</v>
      </c>
      <c r="G118" s="122">
        <v>0</v>
      </c>
    </row>
    <row r="119" spans="1:8" x14ac:dyDescent="0.2">
      <c r="A119" s="6">
        <v>2119</v>
      </c>
      <c r="B119" s="4" t="s">
        <v>192</v>
      </c>
      <c r="C119" s="122">
        <v>0</v>
      </c>
      <c r="D119" s="122">
        <f t="shared" si="1"/>
        <v>0</v>
      </c>
      <c r="E119" s="122">
        <v>0</v>
      </c>
      <c r="F119" s="122">
        <v>0</v>
      </c>
      <c r="G119" s="122">
        <v>0</v>
      </c>
    </row>
    <row r="120" spans="1:8" x14ac:dyDescent="0.2">
      <c r="A120" s="6">
        <v>2120</v>
      </c>
      <c r="B120" s="4" t="s">
        <v>193</v>
      </c>
      <c r="C120" s="122">
        <f>SUM(C121:C123)</f>
        <v>0</v>
      </c>
      <c r="D120" s="122">
        <f t="shared" ref="D120:G120" si="2">SUM(D121:D123)</f>
        <v>0</v>
      </c>
      <c r="E120" s="122">
        <f t="shared" si="2"/>
        <v>0</v>
      </c>
      <c r="F120" s="122">
        <f t="shared" si="2"/>
        <v>0</v>
      </c>
      <c r="G120" s="122">
        <f t="shared" si="2"/>
        <v>0</v>
      </c>
    </row>
    <row r="121" spans="1:8" x14ac:dyDescent="0.2">
      <c r="A121" s="6">
        <v>2121</v>
      </c>
      <c r="B121" s="4" t="s">
        <v>194</v>
      </c>
      <c r="C121" s="122">
        <v>0</v>
      </c>
      <c r="D121" s="122">
        <f>C121</f>
        <v>0</v>
      </c>
      <c r="E121" s="122">
        <v>0</v>
      </c>
      <c r="F121" s="122">
        <v>0</v>
      </c>
      <c r="G121" s="122">
        <v>0</v>
      </c>
    </row>
    <row r="122" spans="1:8" x14ac:dyDescent="0.2">
      <c r="A122" s="6">
        <v>2122</v>
      </c>
      <c r="B122" s="4" t="s">
        <v>195</v>
      </c>
      <c r="C122" s="122">
        <v>0</v>
      </c>
      <c r="D122" s="122">
        <f t="shared" ref="D122:D123" si="3">C122</f>
        <v>0</v>
      </c>
      <c r="E122" s="122">
        <v>0</v>
      </c>
      <c r="F122" s="122">
        <v>0</v>
      </c>
      <c r="G122" s="122">
        <v>0</v>
      </c>
    </row>
    <row r="123" spans="1:8" x14ac:dyDescent="0.2">
      <c r="A123" s="6">
        <v>2129</v>
      </c>
      <c r="B123" s="4" t="s">
        <v>196</v>
      </c>
      <c r="C123" s="122">
        <v>0</v>
      </c>
      <c r="D123" s="122">
        <f t="shared" si="3"/>
        <v>0</v>
      </c>
      <c r="E123" s="122">
        <v>0</v>
      </c>
      <c r="F123" s="122">
        <v>0</v>
      </c>
      <c r="G123" s="122">
        <v>0</v>
      </c>
    </row>
    <row r="125" spans="1:8" x14ac:dyDescent="0.2">
      <c r="A125" s="182" t="s">
        <v>103</v>
      </c>
      <c r="B125" s="182"/>
      <c r="C125" s="182"/>
      <c r="D125" s="182"/>
      <c r="E125" s="182"/>
      <c r="F125" s="182"/>
      <c r="G125" s="182"/>
      <c r="H125" s="182"/>
    </row>
    <row r="126" spans="1:8" x14ac:dyDescent="0.2">
      <c r="A126" s="5" t="s">
        <v>84</v>
      </c>
      <c r="B126" s="5" t="s">
        <v>81</v>
      </c>
      <c r="C126" s="5" t="s">
        <v>82</v>
      </c>
      <c r="D126" s="5" t="s">
        <v>85</v>
      </c>
      <c r="E126" s="5" t="s">
        <v>124</v>
      </c>
      <c r="F126" s="5"/>
      <c r="G126" s="5"/>
      <c r="H126" s="5"/>
    </row>
    <row r="127" spans="1:8" x14ac:dyDescent="0.2">
      <c r="A127" s="6">
        <v>2160</v>
      </c>
      <c r="B127" s="4" t="s">
        <v>197</v>
      </c>
      <c r="C127" s="122">
        <f>SUM(C128:C133)</f>
        <v>0</v>
      </c>
      <c r="E127" s="4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</row>
    <row r="128" spans="1:8" x14ac:dyDescent="0.2">
      <c r="A128" s="6">
        <v>2161</v>
      </c>
      <c r="B128" s="4" t="s">
        <v>198</v>
      </c>
      <c r="C128" s="122">
        <v>0</v>
      </c>
    </row>
    <row r="129" spans="1:8" x14ac:dyDescent="0.2">
      <c r="A129" s="6">
        <v>2162</v>
      </c>
      <c r="B129" s="4" t="s">
        <v>199</v>
      </c>
      <c r="C129" s="122">
        <v>0</v>
      </c>
    </row>
    <row r="130" spans="1:8" x14ac:dyDescent="0.2">
      <c r="A130" s="6">
        <v>2163</v>
      </c>
      <c r="B130" s="4" t="s">
        <v>200</v>
      </c>
      <c r="C130" s="122">
        <v>0</v>
      </c>
    </row>
    <row r="131" spans="1:8" x14ac:dyDescent="0.2">
      <c r="A131" s="6">
        <v>2164</v>
      </c>
      <c r="B131" s="4" t="s">
        <v>201</v>
      </c>
      <c r="C131" s="122">
        <v>0</v>
      </c>
    </row>
    <row r="132" spans="1:8" x14ac:dyDescent="0.2">
      <c r="A132" s="6">
        <v>2165</v>
      </c>
      <c r="B132" s="4" t="s">
        <v>202</v>
      </c>
      <c r="C132" s="122">
        <v>0</v>
      </c>
    </row>
    <row r="133" spans="1:8" x14ac:dyDescent="0.2">
      <c r="A133" s="6">
        <v>2166</v>
      </c>
      <c r="B133" s="4" t="s">
        <v>203</v>
      </c>
      <c r="C133" s="122">
        <v>0</v>
      </c>
    </row>
    <row r="134" spans="1:8" x14ac:dyDescent="0.2">
      <c r="A134" s="6">
        <v>2250</v>
      </c>
      <c r="B134" s="4" t="s">
        <v>204</v>
      </c>
      <c r="C134" s="122">
        <f>SUM(C135:C140)</f>
        <v>0</v>
      </c>
    </row>
    <row r="135" spans="1:8" x14ac:dyDescent="0.2">
      <c r="A135" s="6">
        <v>2251</v>
      </c>
      <c r="B135" s="4" t="s">
        <v>205</v>
      </c>
      <c r="C135" s="122">
        <v>0</v>
      </c>
    </row>
    <row r="136" spans="1:8" x14ac:dyDescent="0.2">
      <c r="A136" s="6">
        <v>2252</v>
      </c>
      <c r="B136" s="4" t="s">
        <v>206</v>
      </c>
      <c r="C136" s="122">
        <v>0</v>
      </c>
    </row>
    <row r="137" spans="1:8" x14ac:dyDescent="0.2">
      <c r="A137" s="6">
        <v>2253</v>
      </c>
      <c r="B137" s="4" t="s">
        <v>207</v>
      </c>
      <c r="C137" s="122">
        <v>0</v>
      </c>
    </row>
    <row r="138" spans="1:8" x14ac:dyDescent="0.2">
      <c r="A138" s="6">
        <v>2254</v>
      </c>
      <c r="B138" s="4" t="s">
        <v>208</v>
      </c>
      <c r="C138" s="122">
        <v>0</v>
      </c>
    </row>
    <row r="139" spans="1:8" x14ac:dyDescent="0.2">
      <c r="A139" s="6">
        <v>2255</v>
      </c>
      <c r="B139" s="4" t="s">
        <v>209</v>
      </c>
      <c r="C139" s="122">
        <v>0</v>
      </c>
    </row>
    <row r="140" spans="1:8" x14ac:dyDescent="0.2">
      <c r="A140" s="6">
        <v>2256</v>
      </c>
      <c r="B140" s="4" t="s">
        <v>210</v>
      </c>
      <c r="C140" s="122">
        <v>0</v>
      </c>
    </row>
    <row r="142" spans="1:8" x14ac:dyDescent="0.2">
      <c r="A142" s="182" t="s">
        <v>543</v>
      </c>
      <c r="B142" s="182"/>
      <c r="C142" s="182"/>
      <c r="D142" s="182"/>
      <c r="E142" s="182"/>
      <c r="F142" s="156"/>
      <c r="G142" s="156"/>
      <c r="H142" s="156"/>
    </row>
    <row r="143" spans="1:8" x14ac:dyDescent="0.2">
      <c r="A143" s="7" t="s">
        <v>84</v>
      </c>
      <c r="B143" s="7" t="s">
        <v>81</v>
      </c>
      <c r="C143" s="7" t="s">
        <v>82</v>
      </c>
      <c r="D143" s="7" t="s">
        <v>85</v>
      </c>
      <c r="E143" s="7" t="s">
        <v>124</v>
      </c>
      <c r="F143" s="157"/>
      <c r="G143" s="157"/>
      <c r="H143" s="157"/>
    </row>
    <row r="144" spans="1:8" x14ac:dyDescent="0.2">
      <c r="A144" s="6">
        <v>2150</v>
      </c>
      <c r="B144" s="4" t="s">
        <v>544</v>
      </c>
      <c r="C144" s="122">
        <f>SUM(C145:C147)</f>
        <v>0</v>
      </c>
      <c r="E144" s="4" t="str">
        <f>IF(OR(C144&lt;&gt;0,C145&lt;&gt;0,C146&lt;&gt;0,C147&lt;&gt;0,C148&lt;&gt;0,C149&lt;&gt;0,C150&lt;&gt;0,C151&lt;&gt;0),"","SIN INFORMACIÓN QUE REVELAR")</f>
        <v>SIN INFORMACIÓN QUE REVELAR</v>
      </c>
    </row>
    <row r="145" spans="1:5" x14ac:dyDescent="0.2">
      <c r="A145" s="6">
        <v>2151</v>
      </c>
      <c r="B145" s="4" t="s">
        <v>545</v>
      </c>
      <c r="C145" s="122">
        <v>0</v>
      </c>
    </row>
    <row r="146" spans="1:5" x14ac:dyDescent="0.2">
      <c r="A146" s="6">
        <v>2152</v>
      </c>
      <c r="B146" s="4" t="s">
        <v>546</v>
      </c>
      <c r="C146" s="122">
        <v>0</v>
      </c>
    </row>
    <row r="147" spans="1:5" x14ac:dyDescent="0.2">
      <c r="A147" s="6">
        <v>2159</v>
      </c>
      <c r="B147" s="4" t="s">
        <v>211</v>
      </c>
      <c r="C147" s="122">
        <v>0</v>
      </c>
    </row>
    <row r="148" spans="1:5" x14ac:dyDescent="0.2">
      <c r="A148" s="6">
        <v>2240</v>
      </c>
      <c r="B148" s="4" t="s">
        <v>213</v>
      </c>
      <c r="C148" s="122">
        <f>SUM(C149:C151)</f>
        <v>0</v>
      </c>
    </row>
    <row r="149" spans="1:5" x14ac:dyDescent="0.2">
      <c r="A149" s="6">
        <v>2241</v>
      </c>
      <c r="B149" s="4" t="s">
        <v>214</v>
      </c>
      <c r="C149" s="122">
        <v>0</v>
      </c>
    </row>
    <row r="150" spans="1:5" x14ac:dyDescent="0.2">
      <c r="A150" s="6">
        <v>2242</v>
      </c>
      <c r="B150" s="4" t="s">
        <v>215</v>
      </c>
      <c r="C150" s="122">
        <v>0</v>
      </c>
    </row>
    <row r="151" spans="1:5" x14ac:dyDescent="0.2">
      <c r="A151" s="6">
        <v>2249</v>
      </c>
      <c r="B151" s="4" t="s">
        <v>216</v>
      </c>
      <c r="C151" s="122">
        <v>0</v>
      </c>
    </row>
    <row r="153" spans="1:5" x14ac:dyDescent="0.2">
      <c r="A153" s="184" t="s">
        <v>547</v>
      </c>
      <c r="B153" s="184"/>
      <c r="C153" s="184"/>
      <c r="D153" s="184"/>
      <c r="E153" s="184"/>
    </row>
    <row r="154" spans="1:5" x14ac:dyDescent="0.2">
      <c r="A154" s="93" t="s">
        <v>84</v>
      </c>
      <c r="B154" s="93" t="s">
        <v>81</v>
      </c>
      <c r="C154" s="93" t="s">
        <v>82</v>
      </c>
      <c r="D154" s="94" t="s">
        <v>85</v>
      </c>
      <c r="E154" s="94" t="s">
        <v>124</v>
      </c>
    </row>
    <row r="155" spans="1:5" x14ac:dyDescent="0.2">
      <c r="A155" s="95">
        <v>2170</v>
      </c>
      <c r="B155" s="96" t="s">
        <v>548</v>
      </c>
      <c r="C155" s="124">
        <f>SUM(C156:C158)</f>
        <v>0</v>
      </c>
      <c r="D155" s="96"/>
      <c r="E155" s="96" t="str">
        <f>IF(OR(C155&lt;&gt;0,C156&lt;&gt;0,C157&lt;&gt;0,C158&lt;&gt;0,C159&lt;&gt;0,C160&lt;&gt;0,C161&lt;&gt;0,C162&lt;&gt;0,C163&lt;&gt;0),"","SIN INFORMACIÓN QUE REVELAR")</f>
        <v>SIN INFORMACIÓN QUE REVELAR</v>
      </c>
    </row>
    <row r="156" spans="1:5" x14ac:dyDescent="0.2">
      <c r="A156" s="95">
        <v>2171</v>
      </c>
      <c r="B156" s="96" t="s">
        <v>549</v>
      </c>
      <c r="C156" s="124">
        <v>0</v>
      </c>
      <c r="D156" s="96"/>
      <c r="E156" s="96"/>
    </row>
    <row r="157" spans="1:5" x14ac:dyDescent="0.2">
      <c r="A157" s="95">
        <v>2172</v>
      </c>
      <c r="B157" s="96" t="s">
        <v>550</v>
      </c>
      <c r="C157" s="124">
        <v>0</v>
      </c>
      <c r="D157" s="96"/>
      <c r="E157" s="96"/>
    </row>
    <row r="158" spans="1:5" x14ac:dyDescent="0.2">
      <c r="A158" s="95">
        <v>2179</v>
      </c>
      <c r="B158" s="96" t="s">
        <v>551</v>
      </c>
      <c r="C158" s="124">
        <v>0</v>
      </c>
      <c r="D158" s="96"/>
      <c r="E158" s="96"/>
    </row>
    <row r="159" spans="1:5" x14ac:dyDescent="0.2">
      <c r="A159" s="95">
        <v>2260</v>
      </c>
      <c r="B159" s="96" t="s">
        <v>552</v>
      </c>
      <c r="C159" s="124">
        <f>SUM(C160:C163)</f>
        <v>0</v>
      </c>
      <c r="D159" s="96"/>
      <c r="E159" s="96"/>
    </row>
    <row r="160" spans="1:5" x14ac:dyDescent="0.2">
      <c r="A160" s="95">
        <v>2261</v>
      </c>
      <c r="B160" s="96" t="s">
        <v>553</v>
      </c>
      <c r="C160" s="124">
        <v>0</v>
      </c>
      <c r="D160" s="96"/>
    </row>
    <row r="161" spans="1:5" x14ac:dyDescent="0.2">
      <c r="A161" s="95">
        <v>2262</v>
      </c>
      <c r="B161" s="96" t="s">
        <v>554</v>
      </c>
      <c r="C161" s="124">
        <v>0</v>
      </c>
      <c r="D161" s="96"/>
      <c r="E161" s="96"/>
    </row>
    <row r="162" spans="1:5" x14ac:dyDescent="0.2">
      <c r="A162" s="95">
        <v>2263</v>
      </c>
      <c r="B162" s="96" t="s">
        <v>555</v>
      </c>
      <c r="C162" s="124">
        <v>0</v>
      </c>
      <c r="D162" s="96"/>
      <c r="E162" s="96"/>
    </row>
    <row r="163" spans="1:5" x14ac:dyDescent="0.2">
      <c r="A163" s="95">
        <v>2269</v>
      </c>
      <c r="B163" s="96" t="s">
        <v>556</v>
      </c>
      <c r="C163" s="124">
        <v>0</v>
      </c>
      <c r="D163" s="96"/>
      <c r="E163" s="96"/>
    </row>
    <row r="164" spans="1:5" x14ac:dyDescent="0.2">
      <c r="A164" s="96"/>
      <c r="B164" s="96"/>
      <c r="C164" s="96"/>
      <c r="D164" s="96"/>
      <c r="E164" s="96"/>
    </row>
    <row r="165" spans="1:5" x14ac:dyDescent="0.2">
      <c r="A165" s="184" t="s">
        <v>557</v>
      </c>
      <c r="B165" s="184"/>
      <c r="C165" s="184"/>
      <c r="D165" s="184"/>
      <c r="E165" s="184"/>
    </row>
    <row r="166" spans="1:5" x14ac:dyDescent="0.2">
      <c r="A166" s="93" t="s">
        <v>84</v>
      </c>
      <c r="B166" s="93" t="s">
        <v>81</v>
      </c>
      <c r="C166" s="93" t="s">
        <v>82</v>
      </c>
      <c r="D166" s="94" t="s">
        <v>85</v>
      </c>
      <c r="E166" s="94" t="s">
        <v>124</v>
      </c>
    </row>
    <row r="167" spans="1:5" x14ac:dyDescent="0.2">
      <c r="A167" s="95">
        <v>2190</v>
      </c>
      <c r="B167" s="96" t="s">
        <v>558</v>
      </c>
      <c r="C167" s="124">
        <f>SUM(C168:C170)</f>
        <v>0</v>
      </c>
      <c r="D167" s="96"/>
      <c r="E167" s="96" t="str">
        <f>IF(OR(C167&lt;&gt;0,C168&lt;&gt;0,C169&lt;&gt;0,C170&lt;&gt;0),"","SIN INFORMACIÓN QUE REVELAR")</f>
        <v>SIN INFORMACIÓN QUE REVELAR</v>
      </c>
    </row>
    <row r="168" spans="1:5" x14ac:dyDescent="0.2">
      <c r="A168" s="95">
        <v>2191</v>
      </c>
      <c r="B168" s="96" t="s">
        <v>559</v>
      </c>
      <c r="C168" s="124">
        <v>0</v>
      </c>
      <c r="D168" s="96"/>
      <c r="E168" s="96"/>
    </row>
    <row r="169" spans="1:5" x14ac:dyDescent="0.2">
      <c r="A169" s="95">
        <v>2192</v>
      </c>
      <c r="B169" s="96" t="s">
        <v>560</v>
      </c>
      <c r="C169" s="124">
        <v>0</v>
      </c>
      <c r="D169" s="96"/>
    </row>
    <row r="170" spans="1:5" x14ac:dyDescent="0.2">
      <c r="A170" s="95">
        <v>2199</v>
      </c>
      <c r="B170" s="96" t="s">
        <v>212</v>
      </c>
      <c r="C170" s="124">
        <v>0</v>
      </c>
      <c r="D170" s="96"/>
      <c r="E170" s="96"/>
    </row>
    <row r="171" spans="1:5" x14ac:dyDescent="0.2">
      <c r="A171" s="96"/>
      <c r="B171" s="96"/>
      <c r="C171" s="124"/>
      <c r="D171" s="96"/>
      <c r="E171" s="96"/>
    </row>
    <row r="172" spans="1:5" x14ac:dyDescent="0.2">
      <c r="A172" s="142" t="s">
        <v>506</v>
      </c>
      <c r="B172" s="96"/>
      <c r="C172" s="96"/>
      <c r="D172" s="96"/>
      <c r="E172" s="96"/>
    </row>
    <row r="173" spans="1:5" x14ac:dyDescent="0.2">
      <c r="A173" s="96"/>
      <c r="C173" s="96"/>
      <c r="D173" s="96"/>
      <c r="E173" s="96"/>
    </row>
  </sheetData>
  <sheetProtection formatCells="0" formatColumns="0" formatRows="0" insertColumns="0" insertRows="0" insertHyperlinks="0" deleteColumns="0" deleteRows="0" sort="0" autoFilter="0" pivotTables="0"/>
  <mergeCells count="21">
    <mergeCell ref="A1:F1"/>
    <mergeCell ref="A2:F2"/>
    <mergeCell ref="A3:F3"/>
    <mergeCell ref="A4:F4"/>
    <mergeCell ref="A165:E165"/>
    <mergeCell ref="A153:E153"/>
    <mergeCell ref="A142:E142"/>
    <mergeCell ref="A125:H125"/>
    <mergeCell ref="A108:H108"/>
    <mergeCell ref="A96:H96"/>
    <mergeCell ref="A90:H90"/>
    <mergeCell ref="A74:G74"/>
    <mergeCell ref="A54:J54"/>
    <mergeCell ref="A48:H48"/>
    <mergeCell ref="A44:F44"/>
    <mergeCell ref="A39:F39"/>
    <mergeCell ref="A30:H30"/>
    <mergeCell ref="A18:H18"/>
    <mergeCell ref="A13:H13"/>
    <mergeCell ref="A7:H7"/>
    <mergeCell ref="A5:H5"/>
  </mergeCells>
  <pageMargins left="0.7" right="0.7" top="0.75" bottom="0.75" header="0.3" footer="0.3"/>
  <pageSetup scale="5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1"/>
  <sheetViews>
    <sheetView workbookViewId="0">
      <selection activeCell="J26" sqref="J26"/>
    </sheetView>
  </sheetViews>
  <sheetFormatPr baseColWidth="10" defaultColWidth="9.140625" defaultRowHeight="11.25" x14ac:dyDescent="0.2"/>
  <cols>
    <col min="1" max="1" width="10" style="12" customWidth="1"/>
    <col min="2" max="2" width="48.140625" style="12" customWidth="1"/>
    <col min="3" max="3" width="22.85546875" style="12" customWidth="1"/>
    <col min="4" max="4" width="16.7109375" style="12" customWidth="1"/>
    <col min="5" max="5" width="24.28515625" style="12" bestFit="1" customWidth="1"/>
    <col min="6" max="16384" width="9.140625" style="12"/>
  </cols>
  <sheetData>
    <row r="1" spans="1:5" ht="18.95" customHeight="1" x14ac:dyDescent="0.2">
      <c r="A1" s="185" t="s">
        <v>589</v>
      </c>
      <c r="B1" s="185"/>
      <c r="C1" s="185"/>
      <c r="D1" s="10" t="s">
        <v>486</v>
      </c>
      <c r="E1" s="11">
        <v>2026</v>
      </c>
    </row>
    <row r="2" spans="1:5" ht="18.95" customHeight="1" x14ac:dyDescent="0.2">
      <c r="A2" s="185" t="s">
        <v>492</v>
      </c>
      <c r="B2" s="185"/>
      <c r="C2" s="185"/>
      <c r="D2" s="10" t="s">
        <v>487</v>
      </c>
      <c r="E2" s="11" t="s">
        <v>489</v>
      </c>
    </row>
    <row r="3" spans="1:5" ht="18.95" customHeight="1" x14ac:dyDescent="0.2">
      <c r="A3" s="185" t="s">
        <v>590</v>
      </c>
      <c r="B3" s="185"/>
      <c r="C3" s="185"/>
      <c r="D3" s="10" t="s">
        <v>488</v>
      </c>
      <c r="E3" s="11">
        <v>2</v>
      </c>
    </row>
    <row r="4" spans="1:5" ht="18.95" customHeight="1" x14ac:dyDescent="0.2">
      <c r="A4" s="185" t="s">
        <v>504</v>
      </c>
      <c r="B4" s="185"/>
      <c r="C4" s="185"/>
      <c r="D4" s="10"/>
      <c r="E4" s="11"/>
    </row>
    <row r="5" spans="1:5" x14ac:dyDescent="0.2">
      <c r="A5" s="187" t="s">
        <v>113</v>
      </c>
      <c r="B5" s="187"/>
      <c r="C5" s="187"/>
      <c r="D5" s="187"/>
      <c r="E5" s="187"/>
    </row>
    <row r="7" spans="1:5" x14ac:dyDescent="0.2">
      <c r="A7" s="186" t="s">
        <v>104</v>
      </c>
      <c r="B7" s="186"/>
      <c r="C7" s="186"/>
      <c r="D7" s="186"/>
      <c r="E7" s="186"/>
    </row>
    <row r="8" spans="1:5" x14ac:dyDescent="0.2">
      <c r="A8" s="13" t="s">
        <v>84</v>
      </c>
      <c r="B8" s="13" t="s">
        <v>81</v>
      </c>
      <c r="C8" s="13" t="s">
        <v>82</v>
      </c>
      <c r="D8" s="13" t="s">
        <v>83</v>
      </c>
      <c r="E8" s="13" t="s">
        <v>85</v>
      </c>
    </row>
    <row r="9" spans="1:5" x14ac:dyDescent="0.2">
      <c r="A9" s="14">
        <v>3110</v>
      </c>
      <c r="B9" s="12" t="s">
        <v>247</v>
      </c>
      <c r="C9" s="125">
        <v>0</v>
      </c>
      <c r="E9" s="12" t="str">
        <f>IF(OR(C9&lt;&gt;0,C10&lt;&gt;0,C11&lt;&gt;0),"","SIN INFORMACIÓN QUE REVELAR")</f>
        <v/>
      </c>
    </row>
    <row r="10" spans="1:5" x14ac:dyDescent="0.2">
      <c r="A10" s="14">
        <v>3120</v>
      </c>
      <c r="B10" s="12" t="s">
        <v>378</v>
      </c>
      <c r="C10" s="15">
        <v>4296</v>
      </c>
      <c r="E10" s="4"/>
    </row>
    <row r="11" spans="1:5" x14ac:dyDescent="0.2">
      <c r="A11" s="14">
        <v>3130</v>
      </c>
      <c r="B11" s="12" t="s">
        <v>379</v>
      </c>
      <c r="C11" s="125">
        <v>0</v>
      </c>
    </row>
    <row r="13" spans="1:5" x14ac:dyDescent="0.2">
      <c r="A13" s="186" t="s">
        <v>105</v>
      </c>
      <c r="B13" s="186"/>
      <c r="C13" s="186"/>
      <c r="D13" s="186"/>
      <c r="E13" s="186"/>
    </row>
    <row r="14" spans="1:5" x14ac:dyDescent="0.2">
      <c r="A14" s="13" t="s">
        <v>84</v>
      </c>
      <c r="B14" s="13" t="s">
        <v>81</v>
      </c>
      <c r="C14" s="13" t="s">
        <v>82</v>
      </c>
      <c r="D14" s="13" t="s">
        <v>380</v>
      </c>
      <c r="E14" s="13"/>
    </row>
    <row r="15" spans="1:5" x14ac:dyDescent="0.2">
      <c r="A15" s="14">
        <v>3210</v>
      </c>
      <c r="B15" s="12" t="s">
        <v>586</v>
      </c>
      <c r="C15" s="15">
        <v>1005102.1</v>
      </c>
      <c r="E15" s="12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x14ac:dyDescent="0.2">
      <c r="A16" s="14">
        <v>3220</v>
      </c>
      <c r="B16" s="12" t="s">
        <v>381</v>
      </c>
      <c r="C16" s="15">
        <v>184374.89</v>
      </c>
    </row>
    <row r="17" spans="1:5" x14ac:dyDescent="0.2">
      <c r="A17" s="14">
        <v>3230</v>
      </c>
      <c r="B17" s="12" t="s">
        <v>382</v>
      </c>
      <c r="C17" s="125">
        <f>SUM(C18:C21)</f>
        <v>0</v>
      </c>
    </row>
    <row r="18" spans="1:5" x14ac:dyDescent="0.2">
      <c r="A18" s="14">
        <v>3231</v>
      </c>
      <c r="B18" s="12" t="s">
        <v>383</v>
      </c>
      <c r="C18" s="125">
        <v>0</v>
      </c>
    </row>
    <row r="19" spans="1:5" x14ac:dyDescent="0.2">
      <c r="A19" s="14">
        <v>3232</v>
      </c>
      <c r="B19" s="12" t="s">
        <v>384</v>
      </c>
      <c r="C19" s="125">
        <v>0</v>
      </c>
      <c r="E19" s="4"/>
    </row>
    <row r="20" spans="1:5" x14ac:dyDescent="0.2">
      <c r="A20" s="14">
        <v>3233</v>
      </c>
      <c r="B20" s="12" t="s">
        <v>385</v>
      </c>
      <c r="C20" s="125">
        <v>0</v>
      </c>
    </row>
    <row r="21" spans="1:5" x14ac:dyDescent="0.2">
      <c r="A21" s="14">
        <v>3239</v>
      </c>
      <c r="B21" s="12" t="s">
        <v>386</v>
      </c>
      <c r="C21" s="125">
        <v>0</v>
      </c>
    </row>
    <row r="22" spans="1:5" x14ac:dyDescent="0.2">
      <c r="A22" s="14">
        <v>3240</v>
      </c>
      <c r="B22" s="12" t="s">
        <v>387</v>
      </c>
      <c r="C22" s="125">
        <f>SUM(C23:C25)</f>
        <v>0</v>
      </c>
    </row>
    <row r="23" spans="1:5" x14ac:dyDescent="0.2">
      <c r="A23" s="14">
        <v>3241</v>
      </c>
      <c r="B23" s="12" t="s">
        <v>388</v>
      </c>
      <c r="C23" s="125">
        <v>0</v>
      </c>
    </row>
    <row r="24" spans="1:5" x14ac:dyDescent="0.2">
      <c r="A24" s="14">
        <v>3242</v>
      </c>
      <c r="B24" s="12" t="s">
        <v>389</v>
      </c>
      <c r="C24" s="125">
        <v>0</v>
      </c>
    </row>
    <row r="25" spans="1:5" x14ac:dyDescent="0.2">
      <c r="A25" s="14">
        <v>3243</v>
      </c>
      <c r="B25" s="12" t="s">
        <v>390</v>
      </c>
      <c r="C25" s="125">
        <v>0</v>
      </c>
    </row>
    <row r="26" spans="1:5" x14ac:dyDescent="0.2">
      <c r="A26" s="14">
        <v>3250</v>
      </c>
      <c r="B26" s="12" t="s">
        <v>391</v>
      </c>
      <c r="C26" s="125">
        <f>SUM(C27:C29)</f>
        <v>0</v>
      </c>
    </row>
    <row r="27" spans="1:5" x14ac:dyDescent="0.2">
      <c r="A27" s="14">
        <v>3251</v>
      </c>
      <c r="B27" s="12" t="s">
        <v>392</v>
      </c>
      <c r="C27" s="125">
        <v>0</v>
      </c>
    </row>
    <row r="28" spans="1:5" x14ac:dyDescent="0.2">
      <c r="A28" s="14">
        <v>3252</v>
      </c>
      <c r="B28" s="12" t="s">
        <v>393</v>
      </c>
      <c r="C28" s="125">
        <v>0</v>
      </c>
    </row>
    <row r="29" spans="1:5" x14ac:dyDescent="0.2">
      <c r="A29" s="14">
        <v>3253</v>
      </c>
      <c r="B29" s="12" t="s">
        <v>577</v>
      </c>
      <c r="C29" s="125">
        <v>0</v>
      </c>
    </row>
    <row r="31" spans="1:5" x14ac:dyDescent="0.2">
      <c r="A31" s="22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1:C1"/>
    <mergeCell ref="A2:C2"/>
    <mergeCell ref="A3:C3"/>
    <mergeCell ref="A4:C4"/>
    <mergeCell ref="A13:E13"/>
    <mergeCell ref="A7:E7"/>
    <mergeCell ref="A5:E5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49"/>
  <sheetViews>
    <sheetView topLeftCell="A6" zoomScaleNormal="100" workbookViewId="0">
      <selection activeCell="B152" sqref="B152"/>
    </sheetView>
  </sheetViews>
  <sheetFormatPr baseColWidth="10" defaultColWidth="9.140625" defaultRowHeight="11.25" x14ac:dyDescent="0.2"/>
  <cols>
    <col min="1" max="1" width="10" style="12" customWidth="1"/>
    <col min="2" max="2" width="63.42578125" style="12" bestFit="1" customWidth="1"/>
    <col min="3" max="3" width="15.28515625" style="12" bestFit="1" customWidth="1"/>
    <col min="4" max="4" width="16.42578125" style="12" bestFit="1" customWidth="1"/>
    <col min="5" max="5" width="24.28515625" style="12" bestFit="1" customWidth="1"/>
    <col min="6" max="16384" width="9.140625" style="12"/>
  </cols>
  <sheetData>
    <row r="1" spans="1:5" s="16" customFormat="1" ht="18.95" customHeight="1" x14ac:dyDescent="0.25">
      <c r="A1" s="185" t="s">
        <v>589</v>
      </c>
      <c r="B1" s="185"/>
      <c r="C1" s="185"/>
      <c r="D1" s="10" t="s">
        <v>486</v>
      </c>
      <c r="E1" s="11">
        <v>2026</v>
      </c>
    </row>
    <row r="2" spans="1:5" s="16" customFormat="1" ht="18.95" customHeight="1" x14ac:dyDescent="0.25">
      <c r="A2" s="185" t="s">
        <v>493</v>
      </c>
      <c r="B2" s="185"/>
      <c r="C2" s="185"/>
      <c r="D2" s="10" t="s">
        <v>487</v>
      </c>
      <c r="E2" s="11" t="s">
        <v>489</v>
      </c>
    </row>
    <row r="3" spans="1:5" s="16" customFormat="1" ht="18.95" customHeight="1" x14ac:dyDescent="0.25">
      <c r="A3" s="185" t="s">
        <v>590</v>
      </c>
      <c r="B3" s="185"/>
      <c r="C3" s="185"/>
      <c r="D3" s="10" t="s">
        <v>488</v>
      </c>
      <c r="E3" s="11">
        <v>2</v>
      </c>
    </row>
    <row r="4" spans="1:5" s="16" customFormat="1" ht="18.95" customHeight="1" x14ac:dyDescent="0.25">
      <c r="A4" s="185" t="s">
        <v>504</v>
      </c>
      <c r="B4" s="185"/>
      <c r="C4" s="185"/>
      <c r="D4" s="10"/>
      <c r="E4" s="11"/>
    </row>
    <row r="5" spans="1:5" x14ac:dyDescent="0.2">
      <c r="A5" s="187" t="s">
        <v>113</v>
      </c>
      <c r="B5" s="187"/>
      <c r="C5" s="187"/>
      <c r="D5" s="187"/>
      <c r="E5" s="187"/>
    </row>
    <row r="7" spans="1:5" x14ac:dyDescent="0.2">
      <c r="A7" s="186" t="s">
        <v>567</v>
      </c>
      <c r="B7" s="186"/>
      <c r="C7" s="186"/>
      <c r="D7" s="186"/>
      <c r="E7" s="115"/>
    </row>
    <row r="8" spans="1:5" x14ac:dyDescent="0.2">
      <c r="A8" s="13" t="s">
        <v>84</v>
      </c>
      <c r="B8" s="13" t="s">
        <v>81</v>
      </c>
      <c r="C8" s="66">
        <v>2026</v>
      </c>
      <c r="D8" s="66">
        <v>2025</v>
      </c>
      <c r="E8" s="116"/>
    </row>
    <row r="9" spans="1:5" x14ac:dyDescent="0.2">
      <c r="A9" s="14">
        <v>1111</v>
      </c>
      <c r="B9" s="12" t="s">
        <v>394</v>
      </c>
      <c r="C9" s="125">
        <v>0</v>
      </c>
      <c r="D9" s="125">
        <v>0</v>
      </c>
      <c r="E9" s="12" t="str">
        <f>IF(OR(C9&lt;&gt;0,C10&lt;&gt;0,C11&lt;&gt;0,C12&lt;&gt;0,C13&lt;&gt;0,C14&lt;&gt;0,C15&lt;&gt;0,C16&lt;&gt;0),"","SIN INFORMACIÓN QUE REVELAR")</f>
        <v/>
      </c>
    </row>
    <row r="10" spans="1:5" x14ac:dyDescent="0.2">
      <c r="A10" s="14">
        <v>1112</v>
      </c>
      <c r="B10" s="12" t="s">
        <v>395</v>
      </c>
      <c r="C10" s="15">
        <v>1033540.49</v>
      </c>
      <c r="D10" s="15">
        <v>2053163.7</v>
      </c>
    </row>
    <row r="11" spans="1:5" x14ac:dyDescent="0.2">
      <c r="A11" s="14">
        <v>1113</v>
      </c>
      <c r="B11" s="12" t="s">
        <v>396</v>
      </c>
      <c r="C11" s="125">
        <v>0</v>
      </c>
      <c r="D11" s="125">
        <v>0</v>
      </c>
    </row>
    <row r="12" spans="1:5" x14ac:dyDescent="0.2">
      <c r="A12" s="14">
        <v>1114</v>
      </c>
      <c r="B12" s="12" t="s">
        <v>114</v>
      </c>
      <c r="C12" s="125">
        <v>0</v>
      </c>
      <c r="D12" s="125">
        <v>0</v>
      </c>
    </row>
    <row r="13" spans="1:5" x14ac:dyDescent="0.2">
      <c r="A13" s="14">
        <v>1115</v>
      </c>
      <c r="B13" s="12" t="s">
        <v>115</v>
      </c>
      <c r="C13" s="125">
        <v>0</v>
      </c>
      <c r="D13" s="125">
        <v>0</v>
      </c>
    </row>
    <row r="14" spans="1:5" x14ac:dyDescent="0.2">
      <c r="A14" s="14">
        <v>1116</v>
      </c>
      <c r="B14" s="12" t="s">
        <v>397</v>
      </c>
      <c r="C14" s="125">
        <v>0</v>
      </c>
      <c r="D14" s="125">
        <v>0</v>
      </c>
    </row>
    <row r="15" spans="1:5" x14ac:dyDescent="0.2">
      <c r="A15" s="14">
        <v>1119</v>
      </c>
      <c r="B15" s="12" t="s">
        <v>398</v>
      </c>
      <c r="C15" s="125">
        <v>0</v>
      </c>
      <c r="D15" s="125">
        <v>0</v>
      </c>
    </row>
    <row r="16" spans="1:5" x14ac:dyDescent="0.2">
      <c r="A16" s="21">
        <v>1110</v>
      </c>
      <c r="B16" s="22" t="s">
        <v>507</v>
      </c>
      <c r="C16" s="161">
        <f>SUM(C9:C15)</f>
        <v>1033540.49</v>
      </c>
      <c r="D16" s="161">
        <f>SUM(D9:D15)</f>
        <v>2053163.7</v>
      </c>
    </row>
    <row r="19" spans="1:5" x14ac:dyDescent="0.2">
      <c r="A19" s="186" t="s">
        <v>568</v>
      </c>
      <c r="B19" s="186"/>
      <c r="C19" s="186"/>
      <c r="D19" s="186"/>
    </row>
    <row r="20" spans="1:5" x14ac:dyDescent="0.2">
      <c r="A20" s="13" t="s">
        <v>84</v>
      </c>
      <c r="B20" s="13" t="s">
        <v>81</v>
      </c>
      <c r="C20" s="66">
        <v>2026</v>
      </c>
      <c r="D20" s="66">
        <v>2025</v>
      </c>
    </row>
    <row r="21" spans="1:5" x14ac:dyDescent="0.2">
      <c r="A21" s="21">
        <v>1230</v>
      </c>
      <c r="B21" s="22" t="s">
        <v>144</v>
      </c>
      <c r="C21" s="126">
        <f>SUM(C22:C28)</f>
        <v>0</v>
      </c>
      <c r="D21" s="126">
        <f>SUM(D22:D28)</f>
        <v>0</v>
      </c>
      <c r="E21" s="12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>SIN INFORMACIÓN QUE REVELAR</v>
      </c>
    </row>
    <row r="22" spans="1:5" x14ac:dyDescent="0.2">
      <c r="A22" s="14">
        <v>1231</v>
      </c>
      <c r="B22" s="12" t="s">
        <v>145</v>
      </c>
      <c r="C22" s="125">
        <v>0</v>
      </c>
      <c r="D22" s="125">
        <v>0</v>
      </c>
    </row>
    <row r="23" spans="1:5" x14ac:dyDescent="0.2">
      <c r="A23" s="14">
        <v>1232</v>
      </c>
      <c r="B23" s="12" t="s">
        <v>146</v>
      </c>
      <c r="C23" s="125">
        <v>0</v>
      </c>
      <c r="D23" s="125">
        <v>0</v>
      </c>
    </row>
    <row r="24" spans="1:5" x14ac:dyDescent="0.2">
      <c r="A24" s="14">
        <v>1233</v>
      </c>
      <c r="B24" s="12" t="s">
        <v>147</v>
      </c>
      <c r="C24" s="125">
        <v>0</v>
      </c>
      <c r="D24" s="125">
        <v>0</v>
      </c>
    </row>
    <row r="25" spans="1:5" x14ac:dyDescent="0.2">
      <c r="A25" s="14">
        <v>1234</v>
      </c>
      <c r="B25" s="12" t="s">
        <v>148</v>
      </c>
      <c r="C25" s="125">
        <v>0</v>
      </c>
      <c r="D25" s="125">
        <v>0</v>
      </c>
    </row>
    <row r="26" spans="1:5" x14ac:dyDescent="0.2">
      <c r="A26" s="14">
        <v>1235</v>
      </c>
      <c r="B26" s="12" t="s">
        <v>149</v>
      </c>
      <c r="C26" s="125">
        <v>0</v>
      </c>
      <c r="D26" s="125">
        <v>0</v>
      </c>
    </row>
    <row r="27" spans="1:5" x14ac:dyDescent="0.2">
      <c r="A27" s="14">
        <v>1236</v>
      </c>
      <c r="B27" s="12" t="s">
        <v>150</v>
      </c>
      <c r="C27" s="125">
        <v>0</v>
      </c>
      <c r="D27" s="125">
        <v>0</v>
      </c>
    </row>
    <row r="28" spans="1:5" x14ac:dyDescent="0.2">
      <c r="A28" s="14">
        <v>1239</v>
      </c>
      <c r="B28" s="12" t="s">
        <v>151</v>
      </c>
      <c r="C28" s="125">
        <v>0</v>
      </c>
      <c r="D28" s="125">
        <v>0</v>
      </c>
    </row>
    <row r="29" spans="1:5" x14ac:dyDescent="0.2">
      <c r="A29" s="21">
        <v>1240</v>
      </c>
      <c r="B29" s="22" t="s">
        <v>152</v>
      </c>
      <c r="C29" s="126">
        <f>SUM(C30:C37)</f>
        <v>0</v>
      </c>
      <c r="D29" s="161">
        <f>SUM(D30:D37)</f>
        <v>34906</v>
      </c>
    </row>
    <row r="30" spans="1:5" x14ac:dyDescent="0.2">
      <c r="A30" s="14">
        <v>1241</v>
      </c>
      <c r="B30" s="12" t="s">
        <v>153</v>
      </c>
      <c r="C30" s="125">
        <v>0</v>
      </c>
      <c r="D30" s="15">
        <v>34906</v>
      </c>
    </row>
    <row r="31" spans="1:5" x14ac:dyDescent="0.2">
      <c r="A31" s="14">
        <v>1242</v>
      </c>
      <c r="B31" s="12" t="s">
        <v>154</v>
      </c>
      <c r="C31" s="125">
        <v>0</v>
      </c>
      <c r="D31" s="125">
        <v>0</v>
      </c>
    </row>
    <row r="32" spans="1:5" x14ac:dyDescent="0.2">
      <c r="A32" s="14">
        <v>1243</v>
      </c>
      <c r="B32" s="12" t="s">
        <v>155</v>
      </c>
      <c r="C32" s="125">
        <v>0</v>
      </c>
      <c r="D32" s="125">
        <v>0</v>
      </c>
    </row>
    <row r="33" spans="1:5" x14ac:dyDescent="0.2">
      <c r="A33" s="14">
        <v>1244</v>
      </c>
      <c r="B33" s="12" t="s">
        <v>156</v>
      </c>
      <c r="C33" s="125">
        <v>0</v>
      </c>
      <c r="D33" s="125">
        <v>0</v>
      </c>
    </row>
    <row r="34" spans="1:5" x14ac:dyDescent="0.2">
      <c r="A34" s="14">
        <v>1245</v>
      </c>
      <c r="B34" s="12" t="s">
        <v>157</v>
      </c>
      <c r="C34" s="125">
        <v>0</v>
      </c>
      <c r="D34" s="125">
        <v>0</v>
      </c>
    </row>
    <row r="35" spans="1:5" x14ac:dyDescent="0.2">
      <c r="A35" s="14">
        <v>1246</v>
      </c>
      <c r="B35" s="12" t="s">
        <v>158</v>
      </c>
      <c r="C35" s="125">
        <v>0</v>
      </c>
      <c r="D35" s="125">
        <v>0</v>
      </c>
    </row>
    <row r="36" spans="1:5" x14ac:dyDescent="0.2">
      <c r="A36" s="14">
        <v>1247</v>
      </c>
      <c r="B36" s="12" t="s">
        <v>159</v>
      </c>
      <c r="C36" s="125">
        <v>0</v>
      </c>
      <c r="D36" s="125">
        <v>0</v>
      </c>
    </row>
    <row r="37" spans="1:5" x14ac:dyDescent="0.2">
      <c r="A37" s="14">
        <v>1248</v>
      </c>
      <c r="B37" s="12" t="s">
        <v>160</v>
      </c>
      <c r="C37" s="125">
        <v>0</v>
      </c>
      <c r="D37" s="125">
        <v>0</v>
      </c>
    </row>
    <row r="38" spans="1:5" x14ac:dyDescent="0.2">
      <c r="A38" s="97">
        <v>1250</v>
      </c>
      <c r="B38" s="98" t="s">
        <v>162</v>
      </c>
      <c r="C38" s="127">
        <f>SUM(C39:C43)</f>
        <v>0</v>
      </c>
      <c r="D38" s="127">
        <f>SUM(D39:D43)</f>
        <v>0</v>
      </c>
    </row>
    <row r="39" spans="1:5" x14ac:dyDescent="0.2">
      <c r="A39" s="99">
        <v>1251</v>
      </c>
      <c r="B39" s="100" t="s">
        <v>163</v>
      </c>
      <c r="C39" s="128">
        <v>0</v>
      </c>
      <c r="D39" s="128">
        <v>0</v>
      </c>
    </row>
    <row r="40" spans="1:5" x14ac:dyDescent="0.2">
      <c r="A40" s="99">
        <v>1252</v>
      </c>
      <c r="B40" s="100" t="s">
        <v>164</v>
      </c>
      <c r="C40" s="128">
        <v>0</v>
      </c>
      <c r="D40" s="128">
        <v>0</v>
      </c>
    </row>
    <row r="41" spans="1:5" x14ac:dyDescent="0.2">
      <c r="A41" s="99">
        <v>1253</v>
      </c>
      <c r="B41" s="100" t="s">
        <v>165</v>
      </c>
      <c r="C41" s="128">
        <v>0</v>
      </c>
      <c r="D41" s="128">
        <v>0</v>
      </c>
    </row>
    <row r="42" spans="1:5" x14ac:dyDescent="0.2">
      <c r="A42" s="99">
        <v>1254</v>
      </c>
      <c r="B42" s="100" t="s">
        <v>166</v>
      </c>
      <c r="C42" s="128">
        <v>0</v>
      </c>
      <c r="D42" s="128">
        <v>0</v>
      </c>
    </row>
    <row r="43" spans="1:5" x14ac:dyDescent="0.2">
      <c r="A43" s="99">
        <v>1259</v>
      </c>
      <c r="B43" s="100" t="s">
        <v>167</v>
      </c>
      <c r="C43" s="128">
        <v>0</v>
      </c>
      <c r="D43" s="128">
        <v>0</v>
      </c>
    </row>
    <row r="44" spans="1:5" x14ac:dyDescent="0.2">
      <c r="B44" s="67" t="s">
        <v>508</v>
      </c>
      <c r="C44" s="126">
        <f>C21+C29+C38</f>
        <v>0</v>
      </c>
      <c r="D44" s="161">
        <f>D21+D29+D38</f>
        <v>34906</v>
      </c>
    </row>
    <row r="46" spans="1:5" x14ac:dyDescent="0.2">
      <c r="A46" s="186" t="s">
        <v>569</v>
      </c>
      <c r="B46" s="186"/>
      <c r="C46" s="186"/>
      <c r="D46" s="186"/>
      <c r="E46" s="115"/>
    </row>
    <row r="47" spans="1:5" x14ac:dyDescent="0.2">
      <c r="A47" s="13" t="s">
        <v>84</v>
      </c>
      <c r="B47" s="13" t="s">
        <v>81</v>
      </c>
      <c r="C47" s="66">
        <v>2026</v>
      </c>
      <c r="D47" s="66">
        <v>2025</v>
      </c>
      <c r="E47" s="116"/>
    </row>
    <row r="48" spans="1:5" x14ac:dyDescent="0.2">
      <c r="A48" s="21">
        <v>3210</v>
      </c>
      <c r="B48" s="22" t="s">
        <v>578</v>
      </c>
      <c r="C48" s="161">
        <v>1005102.1</v>
      </c>
      <c r="D48" s="161">
        <v>1959801.99</v>
      </c>
      <c r="E48" s="12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113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0),"","SIN INFORMACIÓN QUE REVELAR")</f>
        <v/>
      </c>
    </row>
    <row r="49" spans="1:4" x14ac:dyDescent="0.2">
      <c r="A49" s="14"/>
      <c r="B49" s="67" t="s">
        <v>498</v>
      </c>
      <c r="C49" s="161">
        <f>C54+C66+C94+C97+C50</f>
        <v>17259.509999999998</v>
      </c>
      <c r="D49" s="161">
        <f>D54+D66+D94+D97+D50</f>
        <v>88896.24</v>
      </c>
    </row>
    <row r="50" spans="1:4" x14ac:dyDescent="0.2">
      <c r="A50" s="76">
        <v>5100</v>
      </c>
      <c r="B50" s="77" t="s">
        <v>272</v>
      </c>
      <c r="C50" s="129">
        <f>SUM(C53+C51)</f>
        <v>0</v>
      </c>
      <c r="D50" s="129">
        <f>SUM(D53+D51)</f>
        <v>0</v>
      </c>
    </row>
    <row r="51" spans="1:4" x14ac:dyDescent="0.2">
      <c r="A51" s="102">
        <v>5120</v>
      </c>
      <c r="B51" s="113" t="s">
        <v>140</v>
      </c>
      <c r="C51" s="130">
        <f>C52</f>
        <v>0</v>
      </c>
      <c r="D51" s="130">
        <f>D52</f>
        <v>0</v>
      </c>
    </row>
    <row r="52" spans="1:4" x14ac:dyDescent="0.2">
      <c r="A52" s="95">
        <v>5120</v>
      </c>
      <c r="B52" s="114" t="s">
        <v>140</v>
      </c>
      <c r="C52" s="124">
        <v>0</v>
      </c>
      <c r="D52" s="124">
        <v>0</v>
      </c>
    </row>
    <row r="53" spans="1:4" x14ac:dyDescent="0.2">
      <c r="A53" s="78">
        <v>5130</v>
      </c>
      <c r="B53" s="79" t="s">
        <v>526</v>
      </c>
      <c r="C53" s="131">
        <v>0</v>
      </c>
      <c r="D53" s="131">
        <v>0</v>
      </c>
    </row>
    <row r="54" spans="1:4" x14ac:dyDescent="0.2">
      <c r="A54" s="21">
        <v>5400</v>
      </c>
      <c r="B54" s="22" t="s">
        <v>337</v>
      </c>
      <c r="C54" s="126">
        <f>C55+C57+C59+C61+C63</f>
        <v>0</v>
      </c>
      <c r="D54" s="126">
        <f>D55+D57+D59+D61+D63</f>
        <v>0</v>
      </c>
    </row>
    <row r="55" spans="1:4" x14ac:dyDescent="0.2">
      <c r="A55" s="14">
        <v>5410</v>
      </c>
      <c r="B55" s="12" t="s">
        <v>499</v>
      </c>
      <c r="C55" s="125">
        <f>C56</f>
        <v>0</v>
      </c>
      <c r="D55" s="125">
        <f>D56</f>
        <v>0</v>
      </c>
    </row>
    <row r="56" spans="1:4" x14ac:dyDescent="0.2">
      <c r="A56" s="14">
        <v>5411</v>
      </c>
      <c r="B56" s="12" t="s">
        <v>339</v>
      </c>
      <c r="C56" s="125">
        <v>0</v>
      </c>
      <c r="D56" s="125">
        <v>0</v>
      </c>
    </row>
    <row r="57" spans="1:4" x14ac:dyDescent="0.2">
      <c r="A57" s="14">
        <v>5420</v>
      </c>
      <c r="B57" s="12" t="s">
        <v>500</v>
      </c>
      <c r="C57" s="125">
        <f>C58</f>
        <v>0</v>
      </c>
      <c r="D57" s="125">
        <f>D58</f>
        <v>0</v>
      </c>
    </row>
    <row r="58" spans="1:4" x14ac:dyDescent="0.2">
      <c r="A58" s="14">
        <v>5421</v>
      </c>
      <c r="B58" s="12" t="s">
        <v>342</v>
      </c>
      <c r="C58" s="125">
        <v>0</v>
      </c>
      <c r="D58" s="125">
        <v>0</v>
      </c>
    </row>
    <row r="59" spans="1:4" x14ac:dyDescent="0.2">
      <c r="A59" s="14">
        <v>5430</v>
      </c>
      <c r="B59" s="12" t="s">
        <v>501</v>
      </c>
      <c r="C59" s="125">
        <f>C60</f>
        <v>0</v>
      </c>
      <c r="D59" s="125">
        <f>D60</f>
        <v>0</v>
      </c>
    </row>
    <row r="60" spans="1:4" x14ac:dyDescent="0.2">
      <c r="A60" s="14">
        <v>5431</v>
      </c>
      <c r="B60" s="12" t="s">
        <v>345</v>
      </c>
      <c r="C60" s="125">
        <v>0</v>
      </c>
      <c r="D60" s="125">
        <v>0</v>
      </c>
    </row>
    <row r="61" spans="1:4" x14ac:dyDescent="0.2">
      <c r="A61" s="14">
        <v>5440</v>
      </c>
      <c r="B61" s="12" t="s">
        <v>502</v>
      </c>
      <c r="C61" s="125">
        <f>C62</f>
        <v>0</v>
      </c>
      <c r="D61" s="125">
        <f>D62</f>
        <v>0</v>
      </c>
    </row>
    <row r="62" spans="1:4" x14ac:dyDescent="0.2">
      <c r="A62" s="14">
        <v>5441</v>
      </c>
      <c r="B62" s="12" t="s">
        <v>502</v>
      </c>
      <c r="C62" s="125">
        <v>0</v>
      </c>
      <c r="D62" s="125">
        <v>0</v>
      </c>
    </row>
    <row r="63" spans="1:4" x14ac:dyDescent="0.2">
      <c r="A63" s="14">
        <v>5450</v>
      </c>
      <c r="B63" s="12" t="s">
        <v>503</v>
      </c>
      <c r="C63" s="125">
        <f>SUM(C64:C65)</f>
        <v>0</v>
      </c>
      <c r="D63" s="125">
        <f>SUM(D64:D65)</f>
        <v>0</v>
      </c>
    </row>
    <row r="64" spans="1:4" x14ac:dyDescent="0.2">
      <c r="A64" s="14">
        <v>5451</v>
      </c>
      <c r="B64" s="12" t="s">
        <v>349</v>
      </c>
      <c r="C64" s="125">
        <v>0</v>
      </c>
      <c r="D64" s="125">
        <v>0</v>
      </c>
    </row>
    <row r="65" spans="1:4" x14ac:dyDescent="0.2">
      <c r="A65" s="14">
        <v>5452</v>
      </c>
      <c r="B65" s="12" t="s">
        <v>350</v>
      </c>
      <c r="C65" s="125">
        <v>0</v>
      </c>
      <c r="D65" s="125">
        <v>0</v>
      </c>
    </row>
    <row r="66" spans="1:4" x14ac:dyDescent="0.2">
      <c r="A66" s="21">
        <v>5500</v>
      </c>
      <c r="B66" s="22" t="s">
        <v>351</v>
      </c>
      <c r="C66" s="161">
        <f>C67+C76+C79+C85</f>
        <v>17259.509999999998</v>
      </c>
      <c r="D66" s="161">
        <f>D67+D76+D79+D85</f>
        <v>77224.240000000005</v>
      </c>
    </row>
    <row r="67" spans="1:4" x14ac:dyDescent="0.2">
      <c r="A67" s="14">
        <v>5510</v>
      </c>
      <c r="B67" s="12" t="s">
        <v>352</v>
      </c>
      <c r="C67" s="15">
        <f>SUM(C68:C75)</f>
        <v>17259.509999999998</v>
      </c>
      <c r="D67" s="15">
        <f>SUM(D68:D75)</f>
        <v>77224.240000000005</v>
      </c>
    </row>
    <row r="68" spans="1:4" x14ac:dyDescent="0.2">
      <c r="A68" s="14">
        <v>5511</v>
      </c>
      <c r="B68" s="12" t="s">
        <v>353</v>
      </c>
      <c r="C68" s="125">
        <v>0</v>
      </c>
      <c r="D68" s="125">
        <v>0</v>
      </c>
    </row>
    <row r="69" spans="1:4" x14ac:dyDescent="0.2">
      <c r="A69" s="14">
        <v>5512</v>
      </c>
      <c r="B69" s="12" t="s">
        <v>354</v>
      </c>
      <c r="C69" s="125">
        <v>0</v>
      </c>
      <c r="D69" s="125">
        <v>0</v>
      </c>
    </row>
    <row r="70" spans="1:4" x14ac:dyDescent="0.2">
      <c r="A70" s="14">
        <v>5513</v>
      </c>
      <c r="B70" s="12" t="s">
        <v>355</v>
      </c>
      <c r="C70" s="125">
        <v>0</v>
      </c>
      <c r="D70" s="125">
        <v>0</v>
      </c>
    </row>
    <row r="71" spans="1:4" x14ac:dyDescent="0.2">
      <c r="A71" s="14">
        <v>5514</v>
      </c>
      <c r="B71" s="12" t="s">
        <v>356</v>
      </c>
      <c r="C71" s="125">
        <v>0</v>
      </c>
      <c r="D71" s="125">
        <v>0</v>
      </c>
    </row>
    <row r="72" spans="1:4" x14ac:dyDescent="0.2">
      <c r="A72" s="14">
        <v>5515</v>
      </c>
      <c r="B72" s="12" t="s">
        <v>357</v>
      </c>
      <c r="C72" s="15">
        <v>17259.509999999998</v>
      </c>
      <c r="D72" s="15">
        <v>77224.240000000005</v>
      </c>
    </row>
    <row r="73" spans="1:4" x14ac:dyDescent="0.2">
      <c r="A73" s="14">
        <v>5516</v>
      </c>
      <c r="B73" s="12" t="s">
        <v>358</v>
      </c>
      <c r="C73" s="125">
        <v>0</v>
      </c>
      <c r="D73" s="125">
        <v>0</v>
      </c>
    </row>
    <row r="74" spans="1:4" x14ac:dyDescent="0.2">
      <c r="A74" s="14">
        <v>5517</v>
      </c>
      <c r="B74" s="12" t="s">
        <v>359</v>
      </c>
      <c r="C74" s="125">
        <v>0</v>
      </c>
      <c r="D74" s="125">
        <v>0</v>
      </c>
    </row>
    <row r="75" spans="1:4" x14ac:dyDescent="0.2">
      <c r="A75" s="14">
        <v>5518</v>
      </c>
      <c r="B75" s="12" t="s">
        <v>41</v>
      </c>
      <c r="C75" s="125">
        <v>0</v>
      </c>
      <c r="D75" s="125">
        <v>0</v>
      </c>
    </row>
    <row r="76" spans="1:4" x14ac:dyDescent="0.2">
      <c r="A76" s="14">
        <v>5520</v>
      </c>
      <c r="B76" s="12" t="s">
        <v>40</v>
      </c>
      <c r="C76" s="125">
        <f>SUM(C77:C78)</f>
        <v>0</v>
      </c>
      <c r="D76" s="125">
        <f>SUM(D77:D78)</f>
        <v>0</v>
      </c>
    </row>
    <row r="77" spans="1:4" x14ac:dyDescent="0.2">
      <c r="A77" s="14">
        <v>5521</v>
      </c>
      <c r="B77" s="12" t="s">
        <v>360</v>
      </c>
      <c r="C77" s="125">
        <v>0</v>
      </c>
      <c r="D77" s="125">
        <v>0</v>
      </c>
    </row>
    <row r="78" spans="1:4" x14ac:dyDescent="0.2">
      <c r="A78" s="14">
        <v>5522</v>
      </c>
      <c r="B78" s="12" t="s">
        <v>361</v>
      </c>
      <c r="C78" s="125">
        <v>0</v>
      </c>
      <c r="D78" s="125">
        <v>0</v>
      </c>
    </row>
    <row r="79" spans="1:4" x14ac:dyDescent="0.2">
      <c r="A79" s="14">
        <v>5530</v>
      </c>
      <c r="B79" s="12" t="s">
        <v>362</v>
      </c>
      <c r="C79" s="125">
        <f>SUM(C80:C84)</f>
        <v>0</v>
      </c>
      <c r="D79" s="125">
        <f>SUM(D80:D84)</f>
        <v>0</v>
      </c>
    </row>
    <row r="80" spans="1:4" x14ac:dyDescent="0.2">
      <c r="A80" s="14">
        <v>5531</v>
      </c>
      <c r="B80" s="12" t="s">
        <v>363</v>
      </c>
      <c r="C80" s="125">
        <v>0</v>
      </c>
      <c r="D80" s="125">
        <v>0</v>
      </c>
    </row>
    <row r="81" spans="1:4" x14ac:dyDescent="0.2">
      <c r="A81" s="14">
        <v>5532</v>
      </c>
      <c r="B81" s="12" t="s">
        <v>364</v>
      </c>
      <c r="C81" s="125">
        <v>0</v>
      </c>
      <c r="D81" s="125">
        <v>0</v>
      </c>
    </row>
    <row r="82" spans="1:4" x14ac:dyDescent="0.2">
      <c r="A82" s="14">
        <v>5533</v>
      </c>
      <c r="B82" s="12" t="s">
        <v>365</v>
      </c>
      <c r="C82" s="125">
        <v>0</v>
      </c>
      <c r="D82" s="125">
        <v>0</v>
      </c>
    </row>
    <row r="83" spans="1:4" x14ac:dyDescent="0.2">
      <c r="A83" s="14">
        <v>5534</v>
      </c>
      <c r="B83" s="12" t="s">
        <v>366</v>
      </c>
      <c r="C83" s="125">
        <v>0</v>
      </c>
      <c r="D83" s="125">
        <v>0</v>
      </c>
    </row>
    <row r="84" spans="1:4" x14ac:dyDescent="0.2">
      <c r="A84" s="14">
        <v>5535</v>
      </c>
      <c r="B84" s="12" t="s">
        <v>367</v>
      </c>
      <c r="C84" s="125">
        <v>0</v>
      </c>
      <c r="D84" s="125">
        <v>0</v>
      </c>
    </row>
    <row r="85" spans="1:4" x14ac:dyDescent="0.2">
      <c r="A85" s="14">
        <v>5590</v>
      </c>
      <c r="B85" s="12" t="s">
        <v>368</v>
      </c>
      <c r="C85" s="125">
        <f>SUM(C86:C93)</f>
        <v>0</v>
      </c>
      <c r="D85" s="125">
        <f>SUM(D86:D93)</f>
        <v>0</v>
      </c>
    </row>
    <row r="86" spans="1:4" x14ac:dyDescent="0.2">
      <c r="A86" s="14">
        <v>5591</v>
      </c>
      <c r="B86" s="12" t="s">
        <v>369</v>
      </c>
      <c r="C86" s="125">
        <v>0</v>
      </c>
      <c r="D86" s="125">
        <v>0</v>
      </c>
    </row>
    <row r="87" spans="1:4" x14ac:dyDescent="0.2">
      <c r="A87" s="14">
        <v>5592</v>
      </c>
      <c r="B87" s="12" t="s">
        <v>370</v>
      </c>
      <c r="C87" s="125">
        <v>0</v>
      </c>
      <c r="D87" s="125">
        <v>0</v>
      </c>
    </row>
    <row r="88" spans="1:4" x14ac:dyDescent="0.2">
      <c r="A88" s="14">
        <v>5593</v>
      </c>
      <c r="B88" s="12" t="s">
        <v>371</v>
      </c>
      <c r="C88" s="125">
        <v>0</v>
      </c>
      <c r="D88" s="125">
        <v>0</v>
      </c>
    </row>
    <row r="89" spans="1:4" x14ac:dyDescent="0.2">
      <c r="A89" s="14">
        <v>5594</v>
      </c>
      <c r="B89" s="12" t="s">
        <v>372</v>
      </c>
      <c r="C89" s="125">
        <v>0</v>
      </c>
      <c r="D89" s="125">
        <v>0</v>
      </c>
    </row>
    <row r="90" spans="1:4" x14ac:dyDescent="0.2">
      <c r="A90" s="14">
        <v>5595</v>
      </c>
      <c r="B90" s="12" t="s">
        <v>373</v>
      </c>
      <c r="C90" s="125">
        <v>0</v>
      </c>
      <c r="D90" s="125">
        <v>0</v>
      </c>
    </row>
    <row r="91" spans="1:4" x14ac:dyDescent="0.2">
      <c r="A91" s="14">
        <v>5596</v>
      </c>
      <c r="B91" s="12" t="s">
        <v>268</v>
      </c>
      <c r="C91" s="125">
        <v>0</v>
      </c>
      <c r="D91" s="125">
        <v>0</v>
      </c>
    </row>
    <row r="92" spans="1:4" x14ac:dyDescent="0.2">
      <c r="A92" s="14">
        <v>5597</v>
      </c>
      <c r="B92" s="12" t="s">
        <v>374</v>
      </c>
      <c r="C92" s="125">
        <v>0</v>
      </c>
      <c r="D92" s="125">
        <v>0</v>
      </c>
    </row>
    <row r="93" spans="1:4" x14ac:dyDescent="0.2">
      <c r="A93" s="14">
        <v>5599</v>
      </c>
      <c r="B93" s="12" t="s">
        <v>375</v>
      </c>
      <c r="C93" s="125">
        <v>0</v>
      </c>
      <c r="D93" s="125">
        <v>0</v>
      </c>
    </row>
    <row r="94" spans="1:4" x14ac:dyDescent="0.2">
      <c r="A94" s="21">
        <v>5600</v>
      </c>
      <c r="B94" s="22" t="s">
        <v>39</v>
      </c>
      <c r="C94" s="126">
        <f>C95</f>
        <v>0</v>
      </c>
      <c r="D94" s="126">
        <f>D95</f>
        <v>0</v>
      </c>
    </row>
    <row r="95" spans="1:4" x14ac:dyDescent="0.2">
      <c r="A95" s="14">
        <v>5610</v>
      </c>
      <c r="B95" s="12" t="s">
        <v>376</v>
      </c>
      <c r="C95" s="125">
        <f>C96</f>
        <v>0</v>
      </c>
      <c r="D95" s="125">
        <f>D96</f>
        <v>0</v>
      </c>
    </row>
    <row r="96" spans="1:4" x14ac:dyDescent="0.2">
      <c r="A96" s="14">
        <v>5611</v>
      </c>
      <c r="B96" s="12" t="s">
        <v>377</v>
      </c>
      <c r="C96" s="125">
        <v>0</v>
      </c>
      <c r="D96" s="125">
        <v>0</v>
      </c>
    </row>
    <row r="97" spans="1:4" x14ac:dyDescent="0.2">
      <c r="A97" s="21">
        <v>2110</v>
      </c>
      <c r="B97" s="68" t="s">
        <v>509</v>
      </c>
      <c r="C97" s="126">
        <f>SUM(C98:C102)</f>
        <v>0</v>
      </c>
      <c r="D97" s="161">
        <f>SUM(D98:D102)</f>
        <v>11672</v>
      </c>
    </row>
    <row r="98" spans="1:4" x14ac:dyDescent="0.2">
      <c r="A98" s="14">
        <v>2111</v>
      </c>
      <c r="B98" s="12" t="s">
        <v>510</v>
      </c>
      <c r="C98" s="125">
        <v>0</v>
      </c>
      <c r="D98" s="125">
        <v>0</v>
      </c>
    </row>
    <row r="99" spans="1:4" x14ac:dyDescent="0.2">
      <c r="A99" s="14">
        <v>2112</v>
      </c>
      <c r="B99" s="12" t="s">
        <v>511</v>
      </c>
      <c r="C99" s="125">
        <v>0</v>
      </c>
      <c r="D99" s="125">
        <v>0</v>
      </c>
    </row>
    <row r="100" spans="1:4" x14ac:dyDescent="0.2">
      <c r="A100" s="14">
        <v>2112</v>
      </c>
      <c r="B100" s="12" t="s">
        <v>512</v>
      </c>
      <c r="C100" s="125">
        <v>0</v>
      </c>
      <c r="D100" s="15">
        <v>11672</v>
      </c>
    </row>
    <row r="101" spans="1:4" x14ac:dyDescent="0.2">
      <c r="A101" s="14">
        <v>2115</v>
      </c>
      <c r="B101" s="12" t="s">
        <v>513</v>
      </c>
      <c r="C101" s="125">
        <v>0</v>
      </c>
      <c r="D101" s="125">
        <v>0</v>
      </c>
    </row>
    <row r="102" spans="1:4" x14ac:dyDescent="0.2">
      <c r="A102" s="14">
        <v>2114</v>
      </c>
      <c r="B102" s="12" t="s">
        <v>514</v>
      </c>
      <c r="C102" s="125">
        <v>0</v>
      </c>
      <c r="D102" s="125">
        <v>0</v>
      </c>
    </row>
    <row r="103" spans="1:4" x14ac:dyDescent="0.2">
      <c r="A103" s="78"/>
      <c r="B103" s="82" t="s">
        <v>527</v>
      </c>
      <c r="C103" s="129">
        <f>+C104+C106+C112</f>
        <v>0</v>
      </c>
      <c r="D103" s="129">
        <f>+D104+D106+D112</f>
        <v>0</v>
      </c>
    </row>
    <row r="104" spans="1:4" x14ac:dyDescent="0.2">
      <c r="A104" s="76">
        <v>1270</v>
      </c>
      <c r="B104" s="77" t="s">
        <v>168</v>
      </c>
      <c r="C104" s="132">
        <f>+C105</f>
        <v>0</v>
      </c>
      <c r="D104" s="132">
        <f>+D105</f>
        <v>0</v>
      </c>
    </row>
    <row r="105" spans="1:4" x14ac:dyDescent="0.2">
      <c r="A105" s="78">
        <v>1273</v>
      </c>
      <c r="B105" s="79" t="s">
        <v>528</v>
      </c>
      <c r="C105" s="133">
        <v>0</v>
      </c>
      <c r="D105" s="133">
        <v>0</v>
      </c>
    </row>
    <row r="106" spans="1:4" x14ac:dyDescent="0.2">
      <c r="A106" s="76">
        <v>1140</v>
      </c>
      <c r="B106" s="77" t="s">
        <v>580</v>
      </c>
      <c r="C106" s="140">
        <f>SUM(C107:C111)</f>
        <v>0</v>
      </c>
      <c r="D106" s="140">
        <f>SUM(D107:D111)</f>
        <v>0</v>
      </c>
    </row>
    <row r="107" spans="1:4" x14ac:dyDescent="0.2">
      <c r="A107" s="78">
        <v>1141</v>
      </c>
      <c r="B107" s="79" t="s">
        <v>133</v>
      </c>
      <c r="C107" s="141">
        <v>0</v>
      </c>
      <c r="D107" s="141">
        <v>0</v>
      </c>
    </row>
    <row r="108" spans="1:4" x14ac:dyDescent="0.2">
      <c r="A108" s="78">
        <v>1142</v>
      </c>
      <c r="B108" s="79" t="s">
        <v>134</v>
      </c>
      <c r="C108" s="141">
        <v>0</v>
      </c>
      <c r="D108" s="141">
        <v>0</v>
      </c>
    </row>
    <row r="109" spans="1:4" x14ac:dyDescent="0.2">
      <c r="A109" s="78">
        <v>1143</v>
      </c>
      <c r="B109" s="79" t="s">
        <v>135</v>
      </c>
      <c r="C109" s="141">
        <v>0</v>
      </c>
      <c r="D109" s="141">
        <v>0</v>
      </c>
    </row>
    <row r="110" spans="1:4" x14ac:dyDescent="0.2">
      <c r="A110" s="78">
        <v>1144</v>
      </c>
      <c r="B110" s="79" t="s">
        <v>136</v>
      </c>
      <c r="C110" s="141">
        <v>0</v>
      </c>
      <c r="D110" s="141">
        <v>0</v>
      </c>
    </row>
    <row r="111" spans="1:4" x14ac:dyDescent="0.2">
      <c r="A111" s="78">
        <v>1145</v>
      </c>
      <c r="B111" s="79" t="s">
        <v>137</v>
      </c>
      <c r="C111" s="141">
        <v>0</v>
      </c>
      <c r="D111" s="141">
        <v>0</v>
      </c>
    </row>
    <row r="112" spans="1:4" x14ac:dyDescent="0.2">
      <c r="A112" s="76">
        <v>1150</v>
      </c>
      <c r="B112" s="77" t="s">
        <v>139</v>
      </c>
      <c r="C112" s="140">
        <f>SUM(C113)</f>
        <v>0</v>
      </c>
      <c r="D112" s="140">
        <f>SUM(D113)</f>
        <v>0</v>
      </c>
    </row>
    <row r="113" spans="1:4" x14ac:dyDescent="0.2">
      <c r="A113" s="78">
        <v>1151</v>
      </c>
      <c r="B113" s="79" t="s">
        <v>140</v>
      </c>
      <c r="C113" s="141">
        <v>0</v>
      </c>
      <c r="D113" s="141">
        <v>0</v>
      </c>
    </row>
    <row r="114" spans="1:4" x14ac:dyDescent="0.2">
      <c r="A114" s="78"/>
      <c r="B114" s="82" t="s">
        <v>581</v>
      </c>
      <c r="C114" s="129">
        <f>+C115+C137</f>
        <v>0</v>
      </c>
      <c r="D114" s="129">
        <f>+D115+D137</f>
        <v>0</v>
      </c>
    </row>
    <row r="115" spans="1:4" x14ac:dyDescent="0.2">
      <c r="A115" s="76">
        <v>4300</v>
      </c>
      <c r="B115" s="80" t="s">
        <v>254</v>
      </c>
      <c r="C115" s="132">
        <f>C129+C116+C119+C125+C127</f>
        <v>0</v>
      </c>
      <c r="D115" s="134">
        <f>D129+D116+D119+D125+D127</f>
        <v>0</v>
      </c>
    </row>
    <row r="116" spans="1:4" x14ac:dyDescent="0.2">
      <c r="A116" s="76">
        <v>4310</v>
      </c>
      <c r="B116" s="80" t="s">
        <v>255</v>
      </c>
      <c r="C116" s="132">
        <f>SUM(C117:C118)</f>
        <v>0</v>
      </c>
      <c r="D116" s="132">
        <f>SUM(D117:D118)</f>
        <v>0</v>
      </c>
    </row>
    <row r="117" spans="1:4" x14ac:dyDescent="0.2">
      <c r="A117" s="78">
        <v>4311</v>
      </c>
      <c r="B117" s="81" t="s">
        <v>423</v>
      </c>
      <c r="C117" s="133">
        <v>0</v>
      </c>
      <c r="D117" s="135">
        <v>0</v>
      </c>
    </row>
    <row r="118" spans="1:4" x14ac:dyDescent="0.2">
      <c r="A118" s="78">
        <v>4319</v>
      </c>
      <c r="B118" s="81" t="s">
        <v>256</v>
      </c>
      <c r="C118" s="133">
        <v>0</v>
      </c>
      <c r="D118" s="135">
        <v>0</v>
      </c>
    </row>
    <row r="119" spans="1:4" x14ac:dyDescent="0.2">
      <c r="A119" s="76">
        <v>4320</v>
      </c>
      <c r="B119" s="80" t="s">
        <v>257</v>
      </c>
      <c r="C119" s="132">
        <f>SUM(C120:C124)</f>
        <v>0</v>
      </c>
      <c r="D119" s="132">
        <f>SUM(D120:D124)</f>
        <v>0</v>
      </c>
    </row>
    <row r="120" spans="1:4" x14ac:dyDescent="0.2">
      <c r="A120" s="78">
        <v>4321</v>
      </c>
      <c r="B120" s="81" t="s">
        <v>258</v>
      </c>
      <c r="C120" s="133">
        <v>0</v>
      </c>
      <c r="D120" s="135">
        <v>0</v>
      </c>
    </row>
    <row r="121" spans="1:4" x14ac:dyDescent="0.2">
      <c r="A121" s="78">
        <v>4322</v>
      </c>
      <c r="B121" s="81" t="s">
        <v>259</v>
      </c>
      <c r="C121" s="133">
        <v>0</v>
      </c>
      <c r="D121" s="135">
        <v>0</v>
      </c>
    </row>
    <row r="122" spans="1:4" x14ac:dyDescent="0.2">
      <c r="A122" s="78">
        <v>4323</v>
      </c>
      <c r="B122" s="81" t="s">
        <v>260</v>
      </c>
      <c r="C122" s="133">
        <v>0</v>
      </c>
      <c r="D122" s="135">
        <v>0</v>
      </c>
    </row>
    <row r="123" spans="1:4" x14ac:dyDescent="0.2">
      <c r="A123" s="78">
        <v>4324</v>
      </c>
      <c r="B123" s="81" t="s">
        <v>261</v>
      </c>
      <c r="C123" s="133">
        <v>0</v>
      </c>
      <c r="D123" s="135">
        <v>0</v>
      </c>
    </row>
    <row r="124" spans="1:4" x14ac:dyDescent="0.2">
      <c r="A124" s="78">
        <v>4325</v>
      </c>
      <c r="B124" s="81" t="s">
        <v>262</v>
      </c>
      <c r="C124" s="133">
        <v>0</v>
      </c>
      <c r="D124" s="135">
        <v>0</v>
      </c>
    </row>
    <row r="125" spans="1:4" x14ac:dyDescent="0.2">
      <c r="A125" s="76">
        <v>4330</v>
      </c>
      <c r="B125" s="80" t="s">
        <v>263</v>
      </c>
      <c r="C125" s="132">
        <f>C126</f>
        <v>0</v>
      </c>
      <c r="D125" s="132">
        <f>D126</f>
        <v>0</v>
      </c>
    </row>
    <row r="126" spans="1:4" x14ac:dyDescent="0.2">
      <c r="A126" s="78">
        <v>4331</v>
      </c>
      <c r="B126" s="81" t="s">
        <v>263</v>
      </c>
      <c r="C126" s="133">
        <v>0</v>
      </c>
      <c r="D126" s="135">
        <v>0</v>
      </c>
    </row>
    <row r="127" spans="1:4" x14ac:dyDescent="0.2">
      <c r="A127" s="76">
        <v>4340</v>
      </c>
      <c r="B127" s="80" t="s">
        <v>264</v>
      </c>
      <c r="C127" s="132">
        <f>C128</f>
        <v>0</v>
      </c>
      <c r="D127" s="132">
        <f>D128</f>
        <v>0</v>
      </c>
    </row>
    <row r="128" spans="1:4" x14ac:dyDescent="0.2">
      <c r="A128" s="78">
        <v>4341</v>
      </c>
      <c r="B128" s="81" t="s">
        <v>264</v>
      </c>
      <c r="C128" s="133">
        <v>0</v>
      </c>
      <c r="D128" s="135">
        <v>0</v>
      </c>
    </row>
    <row r="129" spans="1:4" x14ac:dyDescent="0.2">
      <c r="A129" s="102">
        <v>4390</v>
      </c>
      <c r="B129" s="103" t="s">
        <v>265</v>
      </c>
      <c r="C129" s="136">
        <f>SUM(C130:C136)</f>
        <v>0</v>
      </c>
      <c r="D129" s="136">
        <f>SUM(D130:D136)</f>
        <v>0</v>
      </c>
    </row>
    <row r="130" spans="1:4" x14ac:dyDescent="0.2">
      <c r="A130" s="64">
        <v>4392</v>
      </c>
      <c r="B130" s="101" t="s">
        <v>266</v>
      </c>
      <c r="C130" s="137">
        <v>0</v>
      </c>
      <c r="D130" s="137">
        <v>0</v>
      </c>
    </row>
    <row r="131" spans="1:4" x14ac:dyDescent="0.2">
      <c r="A131" s="64">
        <v>4393</v>
      </c>
      <c r="B131" s="101" t="s">
        <v>424</v>
      </c>
      <c r="C131" s="137">
        <v>0</v>
      </c>
      <c r="D131" s="137">
        <v>0</v>
      </c>
    </row>
    <row r="132" spans="1:4" x14ac:dyDescent="0.2">
      <c r="A132" s="64">
        <v>4394</v>
      </c>
      <c r="B132" s="101" t="s">
        <v>267</v>
      </c>
      <c r="C132" s="137">
        <v>0</v>
      </c>
      <c r="D132" s="137">
        <v>0</v>
      </c>
    </row>
    <row r="133" spans="1:4" x14ac:dyDescent="0.2">
      <c r="A133" s="64">
        <v>4395</v>
      </c>
      <c r="B133" s="101" t="s">
        <v>268</v>
      </c>
      <c r="C133" s="137">
        <v>0</v>
      </c>
      <c r="D133" s="137">
        <v>0</v>
      </c>
    </row>
    <row r="134" spans="1:4" x14ac:dyDescent="0.2">
      <c r="A134" s="64">
        <v>4396</v>
      </c>
      <c r="B134" s="101" t="s">
        <v>269</v>
      </c>
      <c r="C134" s="137">
        <v>0</v>
      </c>
      <c r="D134" s="137">
        <v>0</v>
      </c>
    </row>
    <row r="135" spans="1:4" x14ac:dyDescent="0.2">
      <c r="A135" s="64">
        <v>4397</v>
      </c>
      <c r="B135" s="101" t="s">
        <v>425</v>
      </c>
      <c r="C135" s="137">
        <v>0</v>
      </c>
      <c r="D135" s="137">
        <v>0</v>
      </c>
    </row>
    <row r="136" spans="1:4" x14ac:dyDescent="0.2">
      <c r="A136" s="78">
        <v>4399</v>
      </c>
      <c r="B136" s="81" t="s">
        <v>265</v>
      </c>
      <c r="C136" s="133">
        <v>0</v>
      </c>
      <c r="D136" s="133">
        <v>0</v>
      </c>
    </row>
    <row r="137" spans="1:4" x14ac:dyDescent="0.2">
      <c r="A137" s="21">
        <v>1120</v>
      </c>
      <c r="B137" s="68" t="s">
        <v>515</v>
      </c>
      <c r="C137" s="126">
        <f>SUM(C138:C146)</f>
        <v>0</v>
      </c>
      <c r="D137" s="126">
        <f>SUM(D138:D146)</f>
        <v>0</v>
      </c>
    </row>
    <row r="138" spans="1:4" x14ac:dyDescent="0.2">
      <c r="A138" s="14">
        <v>1124</v>
      </c>
      <c r="B138" s="69" t="s">
        <v>516</v>
      </c>
      <c r="C138" s="138">
        <v>0</v>
      </c>
      <c r="D138" s="125">
        <v>0</v>
      </c>
    </row>
    <row r="139" spans="1:4" x14ac:dyDescent="0.2">
      <c r="A139" s="14">
        <v>1124</v>
      </c>
      <c r="B139" s="69" t="s">
        <v>517</v>
      </c>
      <c r="C139" s="138">
        <v>0</v>
      </c>
      <c r="D139" s="125">
        <v>0</v>
      </c>
    </row>
    <row r="140" spans="1:4" x14ac:dyDescent="0.2">
      <c r="A140" s="14">
        <v>1124</v>
      </c>
      <c r="B140" s="69" t="s">
        <v>518</v>
      </c>
      <c r="C140" s="138">
        <v>0</v>
      </c>
      <c r="D140" s="125">
        <v>0</v>
      </c>
    </row>
    <row r="141" spans="1:4" x14ac:dyDescent="0.2">
      <c r="A141" s="14">
        <v>1124</v>
      </c>
      <c r="B141" s="69" t="s">
        <v>519</v>
      </c>
      <c r="C141" s="138">
        <v>0</v>
      </c>
      <c r="D141" s="125">
        <v>0</v>
      </c>
    </row>
    <row r="142" spans="1:4" x14ac:dyDescent="0.2">
      <c r="A142" s="14">
        <v>1124</v>
      </c>
      <c r="B142" s="69" t="s">
        <v>520</v>
      </c>
      <c r="C142" s="125">
        <v>0</v>
      </c>
      <c r="D142" s="125">
        <v>0</v>
      </c>
    </row>
    <row r="143" spans="1:4" x14ac:dyDescent="0.2">
      <c r="A143" s="14">
        <v>1124</v>
      </c>
      <c r="B143" s="69" t="s">
        <v>521</v>
      </c>
      <c r="C143" s="125">
        <v>0</v>
      </c>
      <c r="D143" s="125">
        <v>0</v>
      </c>
    </row>
    <row r="144" spans="1:4" x14ac:dyDescent="0.2">
      <c r="A144" s="14">
        <v>1122</v>
      </c>
      <c r="B144" s="69" t="s">
        <v>522</v>
      </c>
      <c r="C144" s="125">
        <v>0</v>
      </c>
      <c r="D144" s="125">
        <v>0</v>
      </c>
    </row>
    <row r="145" spans="1:4" x14ac:dyDescent="0.2">
      <c r="A145" s="14">
        <v>1122</v>
      </c>
      <c r="B145" s="69" t="s">
        <v>523</v>
      </c>
      <c r="C145" s="138">
        <v>0</v>
      </c>
      <c r="D145" s="125">
        <v>0</v>
      </c>
    </row>
    <row r="146" spans="1:4" x14ac:dyDescent="0.2">
      <c r="A146" s="14">
        <v>1122</v>
      </c>
      <c r="B146" s="69" t="s">
        <v>524</v>
      </c>
      <c r="C146" s="125">
        <v>0</v>
      </c>
      <c r="D146" s="125">
        <v>0</v>
      </c>
    </row>
    <row r="147" spans="1:4" x14ac:dyDescent="0.2">
      <c r="A147" s="14"/>
      <c r="B147" s="70" t="s">
        <v>525</v>
      </c>
      <c r="C147" s="161">
        <f>C48+C49-C103-C114</f>
        <v>1022361.61</v>
      </c>
      <c r="D147" s="161">
        <f>D48+D49-D103-D114</f>
        <v>2048698.23</v>
      </c>
    </row>
    <row r="148" spans="1:4" x14ac:dyDescent="0.2">
      <c r="C148" s="125"/>
    </row>
    <row r="149" spans="1:4" x14ac:dyDescent="0.2">
      <c r="A149" s="22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47 C8 D64:D65 D55:D62 C20" xr:uid="{00000000-0002-0000-0400-000000000000}"/>
    <dataValidation allowBlank="1" showInputMessage="1" showErrorMessage="1" prompt="Saldo al 31 de diciembre del año anterior que se presenta" sqref="D8 D47 D20" xr:uid="{00000000-0002-0000-0400-000001000000}"/>
    <dataValidation allowBlank="1" showInputMessage="1" showErrorMessage="1" prompt="Importe del trimestre anterior" sqref="D63 D54 C49:D49 C54:C65" xr:uid="{00000000-0002-0000-0400-000002000000}"/>
  </dataValidations>
  <pageMargins left="0.7" right="0.7" top="0.75" bottom="0.75" header="0.3" footer="0.3"/>
  <pageSetup scale="6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23"/>
  <sheetViews>
    <sheetView showGridLines="0" topLeftCell="A3" workbookViewId="0">
      <selection activeCell="C7" sqref="C7"/>
    </sheetView>
  </sheetViews>
  <sheetFormatPr baseColWidth="10" defaultColWidth="11.42578125" defaultRowHeight="11.25" x14ac:dyDescent="0.2"/>
  <cols>
    <col min="1" max="1" width="3.28515625" style="18" customWidth="1"/>
    <col min="2" max="2" width="72.5703125" style="18" customWidth="1"/>
    <col min="3" max="3" width="24.7109375" style="18" customWidth="1"/>
    <col min="4" max="16384" width="11.42578125" style="18"/>
  </cols>
  <sheetData>
    <row r="1" spans="1:3" s="17" customFormat="1" ht="18" customHeight="1" x14ac:dyDescent="0.25">
      <c r="A1" s="189" t="s">
        <v>589</v>
      </c>
      <c r="B1" s="190"/>
      <c r="C1" s="191"/>
    </row>
    <row r="2" spans="1:3" s="17" customFormat="1" ht="18" customHeight="1" x14ac:dyDescent="0.25">
      <c r="A2" s="192" t="s">
        <v>494</v>
      </c>
      <c r="B2" s="193"/>
      <c r="C2" s="194"/>
    </row>
    <row r="3" spans="1:3" s="17" customFormat="1" ht="18" customHeight="1" x14ac:dyDescent="0.25">
      <c r="A3" s="192" t="s">
        <v>590</v>
      </c>
      <c r="B3" s="193"/>
      <c r="C3" s="194"/>
    </row>
    <row r="4" spans="1:3" s="19" customFormat="1" ht="18" customHeight="1" x14ac:dyDescent="0.2">
      <c r="A4" s="195" t="s">
        <v>495</v>
      </c>
      <c r="B4" s="196"/>
      <c r="C4" s="197"/>
    </row>
    <row r="5" spans="1:3" s="19" customFormat="1" ht="18" customHeight="1" x14ac:dyDescent="0.2">
      <c r="A5" s="198" t="s">
        <v>399</v>
      </c>
      <c r="B5" s="199"/>
      <c r="C5" s="108">
        <v>2026</v>
      </c>
    </row>
    <row r="6" spans="1:3" ht="14.25" customHeight="1" x14ac:dyDescent="0.2">
      <c r="A6" s="30" t="s">
        <v>428</v>
      </c>
      <c r="B6" s="30"/>
      <c r="C6" s="162">
        <v>2520504.04</v>
      </c>
    </row>
    <row r="7" spans="1:3" ht="14.25" customHeight="1" x14ac:dyDescent="0.2">
      <c r="A7" s="31"/>
      <c r="B7" s="32"/>
      <c r="C7" s="33"/>
    </row>
    <row r="8" spans="1:3" ht="14.25" customHeight="1" x14ac:dyDescent="0.2">
      <c r="A8" s="40" t="s">
        <v>429</v>
      </c>
      <c r="B8" s="40"/>
      <c r="C8" s="71">
        <f>SUM(C9:C14)</f>
        <v>0</v>
      </c>
    </row>
    <row r="9" spans="1:3" ht="14.25" customHeight="1" x14ac:dyDescent="0.2">
      <c r="A9" s="47" t="s">
        <v>430</v>
      </c>
      <c r="B9" s="46" t="s">
        <v>255</v>
      </c>
      <c r="C9" s="72">
        <v>0</v>
      </c>
    </row>
    <row r="10" spans="1:3" ht="14.25" customHeight="1" x14ac:dyDescent="0.2">
      <c r="A10" s="34" t="s">
        <v>431</v>
      </c>
      <c r="B10" s="35" t="s">
        <v>440</v>
      </c>
      <c r="C10" s="72">
        <v>0</v>
      </c>
    </row>
    <row r="11" spans="1:3" ht="14.25" customHeight="1" x14ac:dyDescent="0.2">
      <c r="A11" s="34" t="s">
        <v>432</v>
      </c>
      <c r="B11" s="35" t="s">
        <v>263</v>
      </c>
      <c r="C11" s="72">
        <v>0</v>
      </c>
    </row>
    <row r="12" spans="1:3" ht="14.25" customHeight="1" x14ac:dyDescent="0.2">
      <c r="A12" s="34" t="s">
        <v>433</v>
      </c>
      <c r="B12" s="35" t="s">
        <v>264</v>
      </c>
      <c r="C12" s="72">
        <v>0</v>
      </c>
    </row>
    <row r="13" spans="1:3" ht="14.25" customHeight="1" x14ac:dyDescent="0.2">
      <c r="A13" s="34" t="s">
        <v>434</v>
      </c>
      <c r="B13" s="35" t="s">
        <v>265</v>
      </c>
      <c r="C13" s="72">
        <v>0</v>
      </c>
    </row>
    <row r="14" spans="1:3" ht="14.25" customHeight="1" x14ac:dyDescent="0.2">
      <c r="A14" s="36" t="s">
        <v>435</v>
      </c>
      <c r="B14" s="37" t="s">
        <v>436</v>
      </c>
      <c r="C14" s="72">
        <v>0</v>
      </c>
    </row>
    <row r="15" spans="1:3" ht="14.25" customHeight="1" x14ac:dyDescent="0.2">
      <c r="A15" s="31"/>
      <c r="B15" s="38"/>
      <c r="C15" s="39"/>
    </row>
    <row r="16" spans="1:3" ht="14.25" customHeight="1" x14ac:dyDescent="0.2">
      <c r="A16" s="40" t="s">
        <v>574</v>
      </c>
      <c r="B16" s="32"/>
      <c r="C16" s="71">
        <f>SUM(C17:C19)</f>
        <v>0</v>
      </c>
    </row>
    <row r="17" spans="1:3" ht="14.25" customHeight="1" x14ac:dyDescent="0.2">
      <c r="A17" s="41">
        <v>3.1</v>
      </c>
      <c r="B17" s="35" t="s">
        <v>439</v>
      </c>
      <c r="C17" s="72">
        <v>0</v>
      </c>
    </row>
    <row r="18" spans="1:3" ht="14.25" customHeight="1" x14ac:dyDescent="0.2">
      <c r="A18" s="42">
        <v>3.2</v>
      </c>
      <c r="B18" s="35" t="s">
        <v>437</v>
      </c>
      <c r="C18" s="72">
        <v>0</v>
      </c>
    </row>
    <row r="19" spans="1:3" ht="14.25" customHeight="1" x14ac:dyDescent="0.2">
      <c r="A19" s="42">
        <v>3.3</v>
      </c>
      <c r="B19" s="37" t="s">
        <v>438</v>
      </c>
      <c r="C19" s="73">
        <v>0</v>
      </c>
    </row>
    <row r="20" spans="1:3" ht="14.25" customHeight="1" x14ac:dyDescent="0.2">
      <c r="A20" s="31"/>
      <c r="B20" s="43"/>
      <c r="C20" s="44"/>
    </row>
    <row r="21" spans="1:3" ht="14.25" customHeight="1" x14ac:dyDescent="0.2">
      <c r="A21" s="45" t="s">
        <v>529</v>
      </c>
      <c r="B21" s="45"/>
      <c r="C21" s="162">
        <f>C6+C8-C16</f>
        <v>2520504.04</v>
      </c>
    </row>
    <row r="23" spans="1:3" ht="21" customHeight="1" x14ac:dyDescent="0.2">
      <c r="A23" s="188" t="s">
        <v>506</v>
      </c>
      <c r="B23" s="188"/>
      <c r="C23" s="188"/>
    </row>
  </sheetData>
  <mergeCells count="6">
    <mergeCell ref="A23:C23"/>
    <mergeCell ref="A1:C1"/>
    <mergeCell ref="A2:C2"/>
    <mergeCell ref="A3:C3"/>
    <mergeCell ref="A4:C4"/>
    <mergeCell ref="A5:B5"/>
  </mergeCells>
  <pageMargins left="0.7" right="0.7" top="0.75" bottom="0.75" header="0.3" footer="0.3"/>
  <pageSetup scale="89"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42"/>
  <sheetViews>
    <sheetView showGridLines="0" topLeftCell="A9" workbookViewId="0">
      <selection activeCell="I14" sqref="I14"/>
    </sheetView>
  </sheetViews>
  <sheetFormatPr baseColWidth="10" defaultColWidth="11.42578125" defaultRowHeight="11.25" x14ac:dyDescent="0.2"/>
  <cols>
    <col min="1" max="1" width="3.7109375" style="18" customWidth="1"/>
    <col min="2" max="2" width="69" style="18" customWidth="1"/>
    <col min="3" max="3" width="24.7109375" style="18" customWidth="1"/>
    <col min="4" max="16384" width="11.42578125" style="18"/>
  </cols>
  <sheetData>
    <row r="1" spans="1:3" s="20" customFormat="1" ht="18.95" customHeight="1" x14ac:dyDescent="0.25">
      <c r="A1" s="200" t="s">
        <v>589</v>
      </c>
      <c r="B1" s="201"/>
      <c r="C1" s="202"/>
    </row>
    <row r="2" spans="1:3" s="20" customFormat="1" ht="18.95" customHeight="1" x14ac:dyDescent="0.25">
      <c r="A2" s="203" t="s">
        <v>496</v>
      </c>
      <c r="B2" s="204"/>
      <c r="C2" s="205"/>
    </row>
    <row r="3" spans="1:3" s="20" customFormat="1" ht="18.95" customHeight="1" x14ac:dyDescent="0.25">
      <c r="A3" s="203" t="s">
        <v>590</v>
      </c>
      <c r="B3" s="204"/>
      <c r="C3" s="205"/>
    </row>
    <row r="4" spans="1:3" x14ac:dyDescent="0.2">
      <c r="A4" s="195" t="s">
        <v>495</v>
      </c>
      <c r="B4" s="196"/>
      <c r="C4" s="197"/>
    </row>
    <row r="5" spans="1:3" ht="22.15" customHeight="1" x14ac:dyDescent="0.2">
      <c r="A5" s="206" t="s">
        <v>399</v>
      </c>
      <c r="B5" s="207"/>
      <c r="C5" s="108">
        <v>2026</v>
      </c>
    </row>
    <row r="6" spans="1:3" x14ac:dyDescent="0.2">
      <c r="A6" s="55" t="s">
        <v>441</v>
      </c>
      <c r="B6" s="30"/>
      <c r="C6" s="165">
        <v>1498142.43</v>
      </c>
    </row>
    <row r="7" spans="1:3" x14ac:dyDescent="0.2">
      <c r="A7" s="49"/>
      <c r="B7" s="32"/>
      <c r="C7" s="50"/>
    </row>
    <row r="8" spans="1:3" x14ac:dyDescent="0.2">
      <c r="A8" s="40" t="s">
        <v>442</v>
      </c>
      <c r="B8" s="51"/>
      <c r="C8" s="71">
        <f>SUM(C9:C29)</f>
        <v>0</v>
      </c>
    </row>
    <row r="9" spans="1:3" x14ac:dyDescent="0.2">
      <c r="A9" s="65">
        <v>2.1</v>
      </c>
      <c r="B9" s="56" t="s">
        <v>283</v>
      </c>
      <c r="C9" s="74">
        <v>0</v>
      </c>
    </row>
    <row r="10" spans="1:3" x14ac:dyDescent="0.2">
      <c r="A10" s="65">
        <v>2.2000000000000002</v>
      </c>
      <c r="B10" s="56" t="s">
        <v>280</v>
      </c>
      <c r="C10" s="74">
        <v>0</v>
      </c>
    </row>
    <row r="11" spans="1:3" x14ac:dyDescent="0.2">
      <c r="A11" s="61">
        <v>2.2999999999999998</v>
      </c>
      <c r="B11" s="48" t="s">
        <v>153</v>
      </c>
      <c r="C11" s="74">
        <v>0</v>
      </c>
    </row>
    <row r="12" spans="1:3" x14ac:dyDescent="0.2">
      <c r="A12" s="61">
        <v>2.4</v>
      </c>
      <c r="B12" s="48" t="s">
        <v>154</v>
      </c>
      <c r="C12" s="74">
        <v>0</v>
      </c>
    </row>
    <row r="13" spans="1:3" x14ac:dyDescent="0.2">
      <c r="A13" s="61">
        <v>2.5</v>
      </c>
      <c r="B13" s="48" t="s">
        <v>155</v>
      </c>
      <c r="C13" s="74">
        <v>0</v>
      </c>
    </row>
    <row r="14" spans="1:3" x14ac:dyDescent="0.2">
      <c r="A14" s="61">
        <v>2.6</v>
      </c>
      <c r="B14" s="48" t="s">
        <v>156</v>
      </c>
      <c r="C14" s="74">
        <v>0</v>
      </c>
    </row>
    <row r="15" spans="1:3" x14ac:dyDescent="0.2">
      <c r="A15" s="61">
        <v>2.7</v>
      </c>
      <c r="B15" s="48" t="s">
        <v>157</v>
      </c>
      <c r="C15" s="74">
        <v>0</v>
      </c>
    </row>
    <row r="16" spans="1:3" x14ac:dyDescent="0.2">
      <c r="A16" s="61">
        <v>2.8</v>
      </c>
      <c r="B16" s="48" t="s">
        <v>158</v>
      </c>
      <c r="C16" s="74">
        <v>0</v>
      </c>
    </row>
    <row r="17" spans="1:3" x14ac:dyDescent="0.2">
      <c r="A17" s="61">
        <v>2.9</v>
      </c>
      <c r="B17" s="48" t="s">
        <v>160</v>
      </c>
      <c r="C17" s="74">
        <v>0</v>
      </c>
    </row>
    <row r="18" spans="1:3" x14ac:dyDescent="0.2">
      <c r="A18" s="61" t="s">
        <v>443</v>
      </c>
      <c r="B18" s="48" t="s">
        <v>444</v>
      </c>
      <c r="C18" s="74">
        <v>0</v>
      </c>
    </row>
    <row r="19" spans="1:3" x14ac:dyDescent="0.2">
      <c r="A19" s="61" t="s">
        <v>469</v>
      </c>
      <c r="B19" s="48" t="s">
        <v>162</v>
      </c>
      <c r="C19" s="74">
        <v>0</v>
      </c>
    </row>
    <row r="20" spans="1:3" x14ac:dyDescent="0.2">
      <c r="A20" s="61" t="s">
        <v>470</v>
      </c>
      <c r="B20" s="48" t="s">
        <v>445</v>
      </c>
      <c r="C20" s="74">
        <v>0</v>
      </c>
    </row>
    <row r="21" spans="1:3" x14ac:dyDescent="0.2">
      <c r="A21" s="61" t="s">
        <v>471</v>
      </c>
      <c r="B21" s="48" t="s">
        <v>446</v>
      </c>
      <c r="C21" s="74">
        <v>0</v>
      </c>
    </row>
    <row r="22" spans="1:3" x14ac:dyDescent="0.2">
      <c r="A22" s="61" t="s">
        <v>472</v>
      </c>
      <c r="B22" s="48" t="s">
        <v>447</v>
      </c>
      <c r="C22" s="74">
        <v>0</v>
      </c>
    </row>
    <row r="23" spans="1:3" x14ac:dyDescent="0.2">
      <c r="A23" s="61" t="s">
        <v>448</v>
      </c>
      <c r="B23" s="48" t="s">
        <v>449</v>
      </c>
      <c r="C23" s="74">
        <v>0</v>
      </c>
    </row>
    <row r="24" spans="1:3" x14ac:dyDescent="0.2">
      <c r="A24" s="61" t="s">
        <v>450</v>
      </c>
      <c r="B24" s="48" t="s">
        <v>451</v>
      </c>
      <c r="C24" s="74">
        <v>0</v>
      </c>
    </row>
    <row r="25" spans="1:3" x14ac:dyDescent="0.2">
      <c r="A25" s="61" t="s">
        <v>452</v>
      </c>
      <c r="B25" s="48" t="s">
        <v>453</v>
      </c>
      <c r="C25" s="74">
        <v>0</v>
      </c>
    </row>
    <row r="26" spans="1:3" x14ac:dyDescent="0.2">
      <c r="A26" s="61" t="s">
        <v>454</v>
      </c>
      <c r="B26" s="48" t="s">
        <v>455</v>
      </c>
      <c r="C26" s="74">
        <v>0</v>
      </c>
    </row>
    <row r="27" spans="1:3" x14ac:dyDescent="0.2">
      <c r="A27" s="61" t="s">
        <v>456</v>
      </c>
      <c r="B27" s="48" t="s">
        <v>457</v>
      </c>
      <c r="C27" s="74">
        <v>0</v>
      </c>
    </row>
    <row r="28" spans="1:3" x14ac:dyDescent="0.2">
      <c r="A28" s="61" t="s">
        <v>458</v>
      </c>
      <c r="B28" s="48" t="s">
        <v>459</v>
      </c>
      <c r="C28" s="74">
        <v>0</v>
      </c>
    </row>
    <row r="29" spans="1:3" x14ac:dyDescent="0.2">
      <c r="A29" s="61" t="s">
        <v>460</v>
      </c>
      <c r="B29" s="56" t="s">
        <v>461</v>
      </c>
      <c r="C29" s="74">
        <v>0</v>
      </c>
    </row>
    <row r="30" spans="1:3" x14ac:dyDescent="0.2">
      <c r="A30" s="62"/>
      <c r="B30" s="57"/>
      <c r="C30" s="58"/>
    </row>
    <row r="31" spans="1:3" x14ac:dyDescent="0.2">
      <c r="A31" s="59" t="s">
        <v>462</v>
      </c>
      <c r="B31" s="60"/>
      <c r="C31" s="163">
        <f>SUM(C32:C38)</f>
        <v>17259.509999999998</v>
      </c>
    </row>
    <row r="32" spans="1:3" x14ac:dyDescent="0.2">
      <c r="A32" s="61" t="s">
        <v>463</v>
      </c>
      <c r="B32" s="48" t="s">
        <v>352</v>
      </c>
      <c r="C32" s="164">
        <v>17259.509999999998</v>
      </c>
    </row>
    <row r="33" spans="1:3" x14ac:dyDescent="0.2">
      <c r="A33" s="61" t="s">
        <v>464</v>
      </c>
      <c r="B33" s="48" t="s">
        <v>40</v>
      </c>
      <c r="C33" s="74">
        <v>0</v>
      </c>
    </row>
    <row r="34" spans="1:3" x14ac:dyDescent="0.2">
      <c r="A34" s="61" t="s">
        <v>465</v>
      </c>
      <c r="B34" s="48" t="s">
        <v>362</v>
      </c>
      <c r="C34" s="74">
        <v>0</v>
      </c>
    </row>
    <row r="35" spans="1:3" x14ac:dyDescent="0.2">
      <c r="A35" s="61" t="s">
        <v>466</v>
      </c>
      <c r="B35" s="48" t="s">
        <v>368</v>
      </c>
      <c r="C35" s="74">
        <v>0</v>
      </c>
    </row>
    <row r="36" spans="1:3" x14ac:dyDescent="0.2">
      <c r="A36" s="61" t="s">
        <v>467</v>
      </c>
      <c r="B36" s="48" t="s">
        <v>376</v>
      </c>
      <c r="C36" s="74">
        <v>0</v>
      </c>
    </row>
    <row r="37" spans="1:3" x14ac:dyDescent="0.2">
      <c r="A37" s="61" t="s">
        <v>531</v>
      </c>
      <c r="B37" s="48" t="s">
        <v>575</v>
      </c>
      <c r="C37" s="74">
        <v>0</v>
      </c>
    </row>
    <row r="38" spans="1:3" x14ac:dyDescent="0.2">
      <c r="A38" s="61" t="s">
        <v>532</v>
      </c>
      <c r="B38" s="56" t="s">
        <v>468</v>
      </c>
      <c r="C38" s="75">
        <v>0</v>
      </c>
    </row>
    <row r="39" spans="1:3" x14ac:dyDescent="0.2">
      <c r="A39" s="49"/>
      <c r="B39" s="52"/>
      <c r="C39" s="53"/>
    </row>
    <row r="40" spans="1:3" x14ac:dyDescent="0.2">
      <c r="A40" s="54" t="s">
        <v>530</v>
      </c>
      <c r="B40" s="30"/>
      <c r="C40" s="162">
        <f>C6-C8+C31</f>
        <v>1515401.94</v>
      </c>
    </row>
    <row r="42" spans="1:3" ht="24" customHeight="1" x14ac:dyDescent="0.2">
      <c r="A42" s="188" t="s">
        <v>506</v>
      </c>
      <c r="B42" s="188"/>
      <c r="C42" s="188"/>
    </row>
  </sheetData>
  <mergeCells count="6">
    <mergeCell ref="A42:C42"/>
    <mergeCell ref="A1:C1"/>
    <mergeCell ref="A2:C2"/>
    <mergeCell ref="A3:C3"/>
    <mergeCell ref="A4:C4"/>
    <mergeCell ref="A5:B5"/>
  </mergeCells>
  <pageMargins left="0.7" right="0.7" top="0.75" bottom="0.75" header="0.3" footer="0.3"/>
  <pageSetup scale="9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59"/>
  <sheetViews>
    <sheetView topLeftCell="B26" zoomScaleNormal="100" workbookViewId="0">
      <selection activeCell="E65" sqref="E65"/>
    </sheetView>
  </sheetViews>
  <sheetFormatPr baseColWidth="10" defaultColWidth="9.140625" defaultRowHeight="11.25" x14ac:dyDescent="0.2"/>
  <cols>
    <col min="1" max="1" width="10" style="12" customWidth="1"/>
    <col min="2" max="2" width="68.5703125" style="12" bestFit="1" customWidth="1"/>
    <col min="3" max="3" width="17.42578125" style="12" bestFit="1" customWidth="1"/>
    <col min="4" max="4" width="16.28515625" style="12" bestFit="1" customWidth="1"/>
    <col min="5" max="5" width="16.7109375" style="12" bestFit="1" customWidth="1"/>
    <col min="6" max="6" width="11.42578125" style="12" customWidth="1"/>
    <col min="7" max="7" width="24.28515625" style="12" bestFit="1" customWidth="1"/>
    <col min="8" max="8" width="9.28515625" style="12" bestFit="1" customWidth="1"/>
    <col min="9" max="9" width="11" style="12" bestFit="1" customWidth="1"/>
    <col min="10" max="10" width="14.140625" style="12" bestFit="1" customWidth="1"/>
    <col min="11" max="16384" width="9.140625" style="12"/>
  </cols>
  <sheetData>
    <row r="1" spans="1:10" ht="18.95" customHeight="1" x14ac:dyDescent="0.2">
      <c r="A1" s="185" t="s">
        <v>589</v>
      </c>
      <c r="B1" s="209"/>
      <c r="C1" s="209"/>
      <c r="D1" s="209"/>
      <c r="E1" s="209"/>
      <c r="F1" s="209"/>
      <c r="G1" s="10" t="s">
        <v>486</v>
      </c>
      <c r="H1" s="11">
        <v>2026</v>
      </c>
    </row>
    <row r="2" spans="1:10" ht="18.95" customHeight="1" x14ac:dyDescent="0.2">
      <c r="A2" s="185" t="s">
        <v>497</v>
      </c>
      <c r="B2" s="209"/>
      <c r="C2" s="209"/>
      <c r="D2" s="209"/>
      <c r="E2" s="209"/>
      <c r="F2" s="209"/>
      <c r="G2" s="10" t="s">
        <v>487</v>
      </c>
      <c r="H2" s="11" t="s">
        <v>489</v>
      </c>
    </row>
    <row r="3" spans="1:10" ht="18.95" customHeight="1" x14ac:dyDescent="0.2">
      <c r="A3" s="210" t="s">
        <v>590</v>
      </c>
      <c r="B3" s="211"/>
      <c r="C3" s="211"/>
      <c r="D3" s="211"/>
      <c r="E3" s="211"/>
      <c r="F3" s="211"/>
      <c r="G3" s="10" t="s">
        <v>488</v>
      </c>
      <c r="H3" s="11">
        <v>2</v>
      </c>
    </row>
    <row r="4" spans="1:10" x14ac:dyDescent="0.2">
      <c r="A4" s="210" t="str">
        <f>'Notas a los Edos Financieros'!A4</f>
        <v>(Cifras en Pesos)</v>
      </c>
      <c r="B4" s="211"/>
      <c r="C4" s="211"/>
      <c r="D4" s="211"/>
      <c r="E4" s="211"/>
      <c r="F4" s="211"/>
      <c r="G4" s="107"/>
      <c r="H4" s="107"/>
    </row>
    <row r="5" spans="1:10" x14ac:dyDescent="0.2">
      <c r="A5" s="187" t="s">
        <v>113</v>
      </c>
      <c r="B5" s="187"/>
      <c r="C5" s="187"/>
      <c r="D5" s="187"/>
      <c r="E5" s="187"/>
      <c r="F5" s="187"/>
      <c r="G5" s="187"/>
      <c r="H5" s="187"/>
    </row>
    <row r="8" spans="1:10" x14ac:dyDescent="0.2">
      <c r="A8" s="13" t="s">
        <v>84</v>
      </c>
      <c r="B8" s="13" t="s">
        <v>399</v>
      </c>
      <c r="C8" s="13" t="s">
        <v>107</v>
      </c>
      <c r="D8" s="13" t="s">
        <v>400</v>
      </c>
      <c r="E8" s="13" t="s">
        <v>401</v>
      </c>
      <c r="F8" s="13" t="s">
        <v>106</v>
      </c>
      <c r="G8" s="13" t="s">
        <v>77</v>
      </c>
      <c r="H8" s="13" t="s">
        <v>108</v>
      </c>
      <c r="I8" s="13" t="s">
        <v>109</v>
      </c>
      <c r="J8" s="13" t="s">
        <v>110</v>
      </c>
    </row>
    <row r="9" spans="1:10" s="22" customFormat="1" x14ac:dyDescent="0.2">
      <c r="A9" s="21">
        <v>7000</v>
      </c>
      <c r="B9" s="22" t="s">
        <v>78</v>
      </c>
    </row>
    <row r="10" spans="1:10" x14ac:dyDescent="0.2">
      <c r="A10" s="12">
        <v>7110</v>
      </c>
      <c r="B10" s="12" t="s">
        <v>77</v>
      </c>
      <c r="C10" s="125">
        <v>0</v>
      </c>
      <c r="D10" s="125">
        <v>0</v>
      </c>
      <c r="E10" s="125">
        <v>0</v>
      </c>
      <c r="F10" s="125">
        <f>C10+D10+E10</f>
        <v>0</v>
      </c>
      <c r="G10" s="12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</row>
    <row r="11" spans="1:10" x14ac:dyDescent="0.2">
      <c r="A11" s="12">
        <v>7120</v>
      </c>
      <c r="B11" s="12" t="s">
        <v>76</v>
      </c>
      <c r="C11" s="125">
        <v>0</v>
      </c>
      <c r="D11" s="125">
        <v>0</v>
      </c>
      <c r="E11" s="125">
        <v>0</v>
      </c>
      <c r="F11" s="125">
        <f t="shared" ref="F11:F34" si="0">C11+D11+E11</f>
        <v>0</v>
      </c>
    </row>
    <row r="12" spans="1:10" x14ac:dyDescent="0.2">
      <c r="A12" s="12">
        <v>7130</v>
      </c>
      <c r="B12" s="12" t="s">
        <v>75</v>
      </c>
      <c r="C12" s="125">
        <v>0</v>
      </c>
      <c r="D12" s="125">
        <v>0</v>
      </c>
      <c r="E12" s="125">
        <v>0</v>
      </c>
      <c r="F12" s="125">
        <f t="shared" si="0"/>
        <v>0</v>
      </c>
    </row>
    <row r="13" spans="1:10" x14ac:dyDescent="0.2">
      <c r="A13" s="12">
        <v>7140</v>
      </c>
      <c r="B13" s="12" t="s">
        <v>74</v>
      </c>
      <c r="C13" s="125">
        <v>0</v>
      </c>
      <c r="D13" s="125">
        <v>0</v>
      </c>
      <c r="E13" s="125">
        <v>0</v>
      </c>
      <c r="F13" s="125">
        <f t="shared" si="0"/>
        <v>0</v>
      </c>
    </row>
    <row r="14" spans="1:10" x14ac:dyDescent="0.2">
      <c r="A14" s="12">
        <v>7150</v>
      </c>
      <c r="B14" s="12" t="s">
        <v>73</v>
      </c>
      <c r="C14" s="125">
        <v>0</v>
      </c>
      <c r="D14" s="125">
        <v>0</v>
      </c>
      <c r="E14" s="125">
        <v>0</v>
      </c>
      <c r="F14" s="125">
        <f t="shared" si="0"/>
        <v>0</v>
      </c>
    </row>
    <row r="15" spans="1:10" x14ac:dyDescent="0.2">
      <c r="A15" s="12">
        <v>7160</v>
      </c>
      <c r="B15" s="12" t="s">
        <v>72</v>
      </c>
      <c r="C15" s="125">
        <v>0</v>
      </c>
      <c r="D15" s="125">
        <v>0</v>
      </c>
      <c r="E15" s="125">
        <v>0</v>
      </c>
      <c r="F15" s="125">
        <f t="shared" si="0"/>
        <v>0</v>
      </c>
    </row>
    <row r="16" spans="1:10" x14ac:dyDescent="0.2">
      <c r="A16" s="12">
        <v>7210</v>
      </c>
      <c r="B16" s="12" t="s">
        <v>71</v>
      </c>
      <c r="C16" s="125">
        <v>0</v>
      </c>
      <c r="D16" s="125">
        <v>0</v>
      </c>
      <c r="E16" s="125">
        <v>0</v>
      </c>
      <c r="F16" s="125">
        <f t="shared" si="0"/>
        <v>0</v>
      </c>
    </row>
    <row r="17" spans="1:6" x14ac:dyDescent="0.2">
      <c r="A17" s="12">
        <v>7220</v>
      </c>
      <c r="B17" s="12" t="s">
        <v>70</v>
      </c>
      <c r="C17" s="125">
        <v>0</v>
      </c>
      <c r="D17" s="125">
        <v>0</v>
      </c>
      <c r="E17" s="125">
        <v>0</v>
      </c>
      <c r="F17" s="125">
        <f t="shared" si="0"/>
        <v>0</v>
      </c>
    </row>
    <row r="18" spans="1:6" x14ac:dyDescent="0.2">
      <c r="A18" s="12">
        <v>7230</v>
      </c>
      <c r="B18" s="12" t="s">
        <v>69</v>
      </c>
      <c r="C18" s="125">
        <v>0</v>
      </c>
      <c r="D18" s="125">
        <v>0</v>
      </c>
      <c r="E18" s="125">
        <v>0</v>
      </c>
      <c r="F18" s="125">
        <f t="shared" si="0"/>
        <v>0</v>
      </c>
    </row>
    <row r="19" spans="1:6" x14ac:dyDescent="0.2">
      <c r="A19" s="12">
        <v>7240</v>
      </c>
      <c r="B19" s="12" t="s">
        <v>68</v>
      </c>
      <c r="C19" s="125">
        <v>0</v>
      </c>
      <c r="D19" s="125">
        <v>0</v>
      </c>
      <c r="E19" s="125">
        <v>0</v>
      </c>
      <c r="F19" s="125">
        <f t="shared" si="0"/>
        <v>0</v>
      </c>
    </row>
    <row r="20" spans="1:6" x14ac:dyDescent="0.2">
      <c r="A20" s="12">
        <v>7250</v>
      </c>
      <c r="B20" s="12" t="s">
        <v>67</v>
      </c>
      <c r="C20" s="125">
        <v>0</v>
      </c>
      <c r="D20" s="125">
        <v>0</v>
      </c>
      <c r="E20" s="125">
        <v>0</v>
      </c>
      <c r="F20" s="125">
        <f t="shared" si="0"/>
        <v>0</v>
      </c>
    </row>
    <row r="21" spans="1:6" x14ac:dyDescent="0.2">
      <c r="A21" s="12">
        <v>7260</v>
      </c>
      <c r="B21" s="12" t="s">
        <v>66</v>
      </c>
      <c r="C21" s="125">
        <v>0</v>
      </c>
      <c r="D21" s="125">
        <v>0</v>
      </c>
      <c r="E21" s="125">
        <v>0</v>
      </c>
      <c r="F21" s="125">
        <f t="shared" si="0"/>
        <v>0</v>
      </c>
    </row>
    <row r="22" spans="1:6" x14ac:dyDescent="0.2">
      <c r="A22" s="12">
        <v>7310</v>
      </c>
      <c r="B22" s="12" t="s">
        <v>65</v>
      </c>
      <c r="C22" s="125">
        <v>0</v>
      </c>
      <c r="D22" s="125">
        <v>0</v>
      </c>
      <c r="E22" s="125">
        <v>0</v>
      </c>
      <c r="F22" s="125">
        <f t="shared" si="0"/>
        <v>0</v>
      </c>
    </row>
    <row r="23" spans="1:6" x14ac:dyDescent="0.2">
      <c r="A23" s="12">
        <v>7320</v>
      </c>
      <c r="B23" s="12" t="s">
        <v>64</v>
      </c>
      <c r="C23" s="125">
        <v>0</v>
      </c>
      <c r="D23" s="125">
        <v>0</v>
      </c>
      <c r="E23" s="125">
        <v>0</v>
      </c>
      <c r="F23" s="125">
        <f t="shared" si="0"/>
        <v>0</v>
      </c>
    </row>
    <row r="24" spans="1:6" x14ac:dyDescent="0.2">
      <c r="A24" s="12">
        <v>7330</v>
      </c>
      <c r="B24" s="12" t="s">
        <v>63</v>
      </c>
      <c r="C24" s="125">
        <v>0</v>
      </c>
      <c r="D24" s="125">
        <v>0</v>
      </c>
      <c r="E24" s="125">
        <v>0</v>
      </c>
      <c r="F24" s="125">
        <f t="shared" si="0"/>
        <v>0</v>
      </c>
    </row>
    <row r="25" spans="1:6" x14ac:dyDescent="0.2">
      <c r="A25" s="12">
        <v>7340</v>
      </c>
      <c r="B25" s="12" t="s">
        <v>62</v>
      </c>
      <c r="C25" s="125">
        <v>0</v>
      </c>
      <c r="D25" s="125">
        <v>0</v>
      </c>
      <c r="E25" s="125">
        <v>0</v>
      </c>
      <c r="F25" s="125">
        <f t="shared" si="0"/>
        <v>0</v>
      </c>
    </row>
    <row r="26" spans="1:6" x14ac:dyDescent="0.2">
      <c r="A26" s="12">
        <v>7350</v>
      </c>
      <c r="B26" s="12" t="s">
        <v>61</v>
      </c>
      <c r="C26" s="125">
        <v>0</v>
      </c>
      <c r="D26" s="125">
        <v>0</v>
      </c>
      <c r="E26" s="125">
        <v>0</v>
      </c>
      <c r="F26" s="125">
        <f t="shared" si="0"/>
        <v>0</v>
      </c>
    </row>
    <row r="27" spans="1:6" x14ac:dyDescent="0.2">
      <c r="A27" s="12">
        <v>7360</v>
      </c>
      <c r="B27" s="12" t="s">
        <v>60</v>
      </c>
      <c r="C27" s="125">
        <v>0</v>
      </c>
      <c r="D27" s="125">
        <v>0</v>
      </c>
      <c r="E27" s="125">
        <v>0</v>
      </c>
      <c r="F27" s="125">
        <f t="shared" si="0"/>
        <v>0</v>
      </c>
    </row>
    <row r="28" spans="1:6" x14ac:dyDescent="0.2">
      <c r="A28" s="12">
        <v>7410</v>
      </c>
      <c r="B28" s="12" t="s">
        <v>587</v>
      </c>
      <c r="C28" s="125">
        <v>0</v>
      </c>
      <c r="D28" s="15">
        <v>279228</v>
      </c>
      <c r="E28" s="125">
        <v>0</v>
      </c>
      <c r="F28" s="15">
        <f t="shared" si="0"/>
        <v>279228</v>
      </c>
    </row>
    <row r="29" spans="1:6" x14ac:dyDescent="0.2">
      <c r="A29" s="12">
        <v>7420</v>
      </c>
      <c r="B29" s="12" t="s">
        <v>59</v>
      </c>
      <c r="C29" s="125">
        <v>0</v>
      </c>
      <c r="D29" s="125">
        <v>0</v>
      </c>
      <c r="E29" s="15">
        <v>-279228</v>
      </c>
      <c r="F29" s="15">
        <f t="shared" si="0"/>
        <v>-279228</v>
      </c>
    </row>
    <row r="30" spans="1:6" x14ac:dyDescent="0.2">
      <c r="A30" s="12">
        <v>7510</v>
      </c>
      <c r="B30" s="12" t="s">
        <v>58</v>
      </c>
      <c r="C30" s="125">
        <v>0</v>
      </c>
      <c r="D30" s="125">
        <v>0</v>
      </c>
      <c r="E30" s="125">
        <v>0</v>
      </c>
      <c r="F30" s="125">
        <f t="shared" si="0"/>
        <v>0</v>
      </c>
    </row>
    <row r="31" spans="1:6" x14ac:dyDescent="0.2">
      <c r="A31" s="12">
        <v>7520</v>
      </c>
      <c r="B31" s="12" t="s">
        <v>57</v>
      </c>
      <c r="C31" s="125">
        <v>0</v>
      </c>
      <c r="D31" s="125">
        <v>0</v>
      </c>
      <c r="E31" s="125">
        <v>0</v>
      </c>
      <c r="F31" s="125">
        <f t="shared" si="0"/>
        <v>0</v>
      </c>
    </row>
    <row r="32" spans="1:6" x14ac:dyDescent="0.2">
      <c r="A32" s="12">
        <v>7610</v>
      </c>
      <c r="B32" s="12" t="s">
        <v>56</v>
      </c>
      <c r="C32" s="125">
        <v>0</v>
      </c>
      <c r="D32" s="125">
        <v>0</v>
      </c>
      <c r="E32" s="125">
        <v>0</v>
      </c>
      <c r="F32" s="125">
        <f t="shared" si="0"/>
        <v>0</v>
      </c>
    </row>
    <row r="33" spans="1:6" x14ac:dyDescent="0.2">
      <c r="A33" s="12">
        <v>7620</v>
      </c>
      <c r="B33" s="12" t="s">
        <v>55</v>
      </c>
      <c r="C33" s="125">
        <v>0</v>
      </c>
      <c r="D33" s="125">
        <v>0</v>
      </c>
      <c r="E33" s="125">
        <v>0</v>
      </c>
      <c r="F33" s="125">
        <f t="shared" si="0"/>
        <v>0</v>
      </c>
    </row>
    <row r="34" spans="1:6" x14ac:dyDescent="0.2">
      <c r="A34" s="12">
        <v>7630</v>
      </c>
      <c r="B34" s="12" t="s">
        <v>54</v>
      </c>
      <c r="C34" s="125">
        <v>0</v>
      </c>
      <c r="D34" s="125">
        <v>0</v>
      </c>
      <c r="E34" s="125">
        <v>0</v>
      </c>
      <c r="F34" s="125">
        <f t="shared" si="0"/>
        <v>0</v>
      </c>
    </row>
    <row r="35" spans="1:6" x14ac:dyDescent="0.2">
      <c r="A35" s="12">
        <v>7640</v>
      </c>
      <c r="B35" s="12" t="s">
        <v>53</v>
      </c>
      <c r="C35" s="125">
        <v>0</v>
      </c>
      <c r="D35" s="125">
        <v>0</v>
      </c>
      <c r="E35" s="125">
        <v>0</v>
      </c>
      <c r="F35" s="125">
        <f t="shared" ref="F35" si="1">C35+D35+E35</f>
        <v>0</v>
      </c>
    </row>
    <row r="36" spans="1:6" x14ac:dyDescent="0.2">
      <c r="C36" s="125"/>
      <c r="D36" s="125"/>
      <c r="E36" s="125"/>
      <c r="F36" s="125"/>
    </row>
    <row r="37" spans="1:6" s="22" customFormat="1" x14ac:dyDescent="0.2">
      <c r="A37" s="21">
        <v>8000</v>
      </c>
      <c r="B37" s="22" t="s">
        <v>579</v>
      </c>
    </row>
    <row r="38" spans="1:6" x14ac:dyDescent="0.2">
      <c r="C38" s="15"/>
      <c r="D38" s="15"/>
      <c r="E38" s="15"/>
      <c r="F38" s="15"/>
    </row>
    <row r="39" spans="1:6" x14ac:dyDescent="0.2">
      <c r="B39" s="208" t="s">
        <v>533</v>
      </c>
      <c r="C39" s="208"/>
      <c r="D39" s="15"/>
      <c r="E39" s="15"/>
      <c r="F39" s="15"/>
    </row>
    <row r="40" spans="1:6" x14ac:dyDescent="0.2">
      <c r="B40" s="104" t="s">
        <v>399</v>
      </c>
      <c r="C40" s="109">
        <f>H1</f>
        <v>2026</v>
      </c>
      <c r="D40" s="15"/>
      <c r="E40" s="15"/>
      <c r="F40" s="15"/>
    </row>
    <row r="41" spans="1:6" x14ac:dyDescent="0.2">
      <c r="A41" s="12">
        <v>8110</v>
      </c>
      <c r="B41" s="83" t="s">
        <v>52</v>
      </c>
      <c r="C41" s="166">
        <v>5037552</v>
      </c>
      <c r="D41" s="15"/>
      <c r="E41" s="15"/>
      <c r="F41" s="15"/>
    </row>
    <row r="42" spans="1:6" x14ac:dyDescent="0.2">
      <c r="A42" s="12">
        <v>8120</v>
      </c>
      <c r="B42" s="83" t="s">
        <v>51</v>
      </c>
      <c r="C42" s="166">
        <v>2800275.96</v>
      </c>
      <c r="D42" s="15"/>
      <c r="E42" s="15"/>
      <c r="F42" s="15"/>
    </row>
    <row r="43" spans="1:6" x14ac:dyDescent="0.2">
      <c r="A43" s="12">
        <v>8130</v>
      </c>
      <c r="B43" s="83" t="s">
        <v>50</v>
      </c>
      <c r="C43" s="166">
        <v>283228</v>
      </c>
      <c r="D43" s="15"/>
      <c r="E43" s="15"/>
      <c r="F43" s="15"/>
    </row>
    <row r="44" spans="1:6" x14ac:dyDescent="0.2">
      <c r="A44" s="12">
        <v>8140</v>
      </c>
      <c r="B44" s="83" t="s">
        <v>49</v>
      </c>
      <c r="C44" s="72">
        <v>0</v>
      </c>
      <c r="D44" s="15"/>
      <c r="E44" s="15"/>
      <c r="F44" s="15"/>
    </row>
    <row r="45" spans="1:6" x14ac:dyDescent="0.2">
      <c r="A45" s="12">
        <v>8150</v>
      </c>
      <c r="B45" s="83" t="s">
        <v>48</v>
      </c>
      <c r="C45" s="166">
        <v>2520504.04</v>
      </c>
      <c r="D45" s="15"/>
      <c r="E45" s="15"/>
      <c r="F45" s="15"/>
    </row>
    <row r="46" spans="1:6" x14ac:dyDescent="0.2">
      <c r="B46" s="105"/>
      <c r="C46" s="106"/>
      <c r="D46" s="15"/>
      <c r="E46" s="15"/>
      <c r="F46" s="15"/>
    </row>
    <row r="47" spans="1:6" x14ac:dyDescent="0.2">
      <c r="B47" s="111"/>
      <c r="C47" s="112"/>
      <c r="D47" s="15"/>
      <c r="E47" s="15"/>
      <c r="F47" s="15"/>
    </row>
    <row r="48" spans="1:6" x14ac:dyDescent="0.2">
      <c r="B48" s="208" t="s">
        <v>534</v>
      </c>
      <c r="C48" s="208"/>
    </row>
    <row r="49" spans="1:3" x14ac:dyDescent="0.2">
      <c r="B49" s="110" t="s">
        <v>399</v>
      </c>
      <c r="C49" s="109">
        <f>H1</f>
        <v>2026</v>
      </c>
    </row>
    <row r="50" spans="1:3" x14ac:dyDescent="0.2">
      <c r="A50" s="12">
        <v>8210</v>
      </c>
      <c r="B50" s="83" t="s">
        <v>47</v>
      </c>
      <c r="C50" s="167">
        <v>5037552</v>
      </c>
    </row>
    <row r="51" spans="1:3" x14ac:dyDescent="0.2">
      <c r="A51" s="12">
        <v>8220</v>
      </c>
      <c r="B51" s="83" t="s">
        <v>46</v>
      </c>
      <c r="C51" s="167">
        <v>1297461.17</v>
      </c>
    </row>
    <row r="52" spans="1:3" x14ac:dyDescent="0.2">
      <c r="A52" s="12">
        <v>8230</v>
      </c>
      <c r="B52" s="83" t="s">
        <v>576</v>
      </c>
      <c r="C52" s="167">
        <v>283228</v>
      </c>
    </row>
    <row r="53" spans="1:3" x14ac:dyDescent="0.2">
      <c r="A53" s="12">
        <v>8240</v>
      </c>
      <c r="B53" s="83" t="s">
        <v>45</v>
      </c>
      <c r="C53" s="167">
        <v>2525176.4</v>
      </c>
    </row>
    <row r="54" spans="1:3" x14ac:dyDescent="0.2">
      <c r="A54" s="12">
        <v>8250</v>
      </c>
      <c r="B54" s="83" t="s">
        <v>44</v>
      </c>
      <c r="C54" s="139">
        <v>0</v>
      </c>
    </row>
    <row r="55" spans="1:3" x14ac:dyDescent="0.2">
      <c r="A55" s="12">
        <v>8260</v>
      </c>
      <c r="B55" s="83" t="s">
        <v>43</v>
      </c>
      <c r="C55" s="139">
        <v>0</v>
      </c>
    </row>
    <row r="56" spans="1:3" x14ac:dyDescent="0.2">
      <c r="A56" s="12">
        <v>8270</v>
      </c>
      <c r="B56" s="83" t="s">
        <v>42</v>
      </c>
      <c r="C56" s="167">
        <v>1498142.43</v>
      </c>
    </row>
    <row r="58" spans="1:3" x14ac:dyDescent="0.2">
      <c r="B58" s="4"/>
    </row>
    <row r="59" spans="1:3" x14ac:dyDescent="0.2">
      <c r="A59" s="142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B48:C48"/>
    <mergeCell ref="A1:F1"/>
    <mergeCell ref="A2:F2"/>
    <mergeCell ref="A3:F3"/>
    <mergeCell ref="B39:C39"/>
    <mergeCell ref="A4:F4"/>
    <mergeCell ref="A5:H5"/>
  </mergeCells>
  <pageMargins left="0.7" right="0.7" top="0.75" bottom="0.75" header="0.3" footer="0.3"/>
  <pageSetup scale="6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25B258-52CA-4BD7-B5F2-2E20DB6F9A47}">
  <ds:schemaRefs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</ds:schemaRefs>
</ds:datastoreItem>
</file>

<file path=customXml/itemProps3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IMSM206</cp:lastModifiedBy>
  <cp:lastPrinted>2026-07-17T19:19:12Z</cp:lastPrinted>
  <dcterms:created xsi:type="dcterms:W3CDTF">2012-12-11T20:36:24Z</dcterms:created>
  <dcterms:modified xsi:type="dcterms:W3CDTF">2026-07-21T19:36:16Z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