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0" yWindow="0" windowWidth="13065" windowHeight="3735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32" i="4" l="1"/>
  <c r="G32" i="4" s="1"/>
  <c r="F33" i="4"/>
  <c r="E33" i="4"/>
  <c r="C33" i="4"/>
  <c r="B33" i="4"/>
  <c r="D31" i="4" l="1"/>
  <c r="G31" i="4" s="1"/>
  <c r="F67" i="4" l="1"/>
  <c r="E67" i="4"/>
  <c r="C67" i="4"/>
  <c r="B67" i="4"/>
  <c r="D65" i="4"/>
  <c r="G65" i="4" s="1"/>
  <c r="D61" i="4"/>
  <c r="G61" i="4" s="1"/>
  <c r="D63" i="4"/>
  <c r="G63" i="4" s="1"/>
  <c r="D59" i="4"/>
  <c r="G59" i="4" s="1"/>
  <c r="D57" i="4"/>
  <c r="G57" i="4" s="1"/>
  <c r="D55" i="4"/>
  <c r="G55" i="4" s="1"/>
  <c r="D53" i="4"/>
  <c r="G53" i="4" s="1"/>
  <c r="D51" i="4"/>
  <c r="G51" i="4" s="1"/>
  <c r="F44" i="4"/>
  <c r="E44" i="4"/>
  <c r="D42" i="4"/>
  <c r="G42" i="4" s="1"/>
  <c r="D41" i="4"/>
  <c r="G41" i="4" s="1"/>
  <c r="D40" i="4"/>
  <c r="G40" i="4" s="1"/>
  <c r="D39" i="4"/>
  <c r="G39" i="4" s="1"/>
  <c r="C44" i="4"/>
  <c r="B44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33" i="4" s="1"/>
  <c r="D33" i="4"/>
  <c r="G67" i="4"/>
  <c r="D67" i="4"/>
  <c r="G44" i="4"/>
  <c r="D44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<sst xmlns="http://schemas.openxmlformats.org/spreadsheetml/2006/main" count="235" uniqueCount="167">
  <si>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</si>
  <si>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</si>
  <si>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</si>
  <si>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</si>
  <si>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</si>
  <si>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</si>
  <si>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</si>
  <si>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</si>
  <si>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</si>
  <si>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</si>
  <si>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</si>
  <si>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</si>
  <si>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</si>
  <si>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</si>
  <si>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</si>
  <si>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</si>
  <si>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</si>
  <si>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</si>
  <si>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</si>
  <si>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</si>
  <si>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</si>
  <si>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</si>
  <si>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</si>
  <si>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</si>
  <si>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</si>
  <si>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</si>
  <si>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</si>
  <si>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</si>
  <si>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</si>
  <si>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</si>
  <si>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</si>
  <si>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</si>
  <si>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</si>
  <si>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</si>
  <si>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</si>
  <si>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</si>
  <si>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</si>
  <si>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</si>
  <si>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</si>
  <si>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</si>
  <si>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</si>
  <si>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</si>
  <si>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</si>
  <si>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</si>
  <si>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</si>
  <si>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</si>
  <si>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</si>
  <si>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</si>
  <si>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</si>
  <si>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</si>
  <si>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</si>
  <si>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</si>
  <si>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</si>
  <si>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</si>
  <si>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</si>
  <si>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</si>
  <si>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</si>
  <si>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</si>
  <si>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</si>
  <si>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</si>
  <si>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</si>
  <si>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</si>
  <si>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</si>
  <si>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</si>
  <si>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</si>
  <si>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</si>
  <si>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</si>
  <si>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</si>
  <si>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</si>
  <si>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</si>
  <si>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</si>
  <si>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</si>
  <si>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</si>
  <si>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</si>
  <si>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</si>
  <si>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</si>
  <si>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</si>
  <si>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</si>
  <si>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</si>
  <si>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</si>
  <si>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</si>
  <si>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</si>
  <si>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</si>
  <si>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</si>
  <si>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</si>
  <si>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</si>
  <si>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</si>
  <si>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</si>
  <si>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</si>
  <si>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</si>
  <si>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</si>
  <si>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</si>
  <si>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</si>
  <si>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</si>
  <si>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</si>
  <si>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</si>
  <si>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</si>
  <si>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</si>
  <si>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</si>
  <si>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</si>
  <si>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</si>
  <si>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</si>
  <si>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</si>
  <si>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</si>
  <si>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</si>
  <si>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</si>
  <si>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</si>
  <si>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</si>
  <si>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</si>
  <si>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</si>
  <si>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</si>
  <si>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</si>
  <si>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</si>
  <si>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</si>
  <si>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</si>
  <si>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</si>
  <si>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</si>
  <si>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</si>
  <si>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</si>
  <si>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</si>
  <si>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</si>
  <si>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</si>
  <si>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</si>
  <si>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</si>
  <si>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</si>
  <si>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</si>
  <si>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</si>
  <si>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</si>
  <si>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SALAMANCA, GUANAJUATO.
Estado Analítico del Ejercicio del Presupuesto de Egresos
Clasificación por Objeto del Gasto (Capítulo y Concepto)
Del 1 de Enero al 30 de Junio de 2026
(Cifras en Pesos)</t>
  </si>
  <si>
    <t>MUNICIPIO DE SALAMANCA, GUANAJUATO.
Estado Analítico del Ejercicio del Presupuesto de Egresos
Clasificación Económica (por Tipo de Gasto)
Del 1 de Enero al 30 de Junio de 2026
(Cifras en Pesos)</t>
  </si>
  <si>
    <t>31111M260010000 H. AYUNTAMIENTO</t>
  </si>
  <si>
    <t>31111M260020000 PRESIDENCIA MUNICIPAL</t>
  </si>
  <si>
    <t>31111M260030100 SECRETARIA DEL H. AYUNTA</t>
  </si>
  <si>
    <t>31111M260030200 DIRECCION DE FISCALIZACI</t>
  </si>
  <si>
    <t>31111M260030300 DIRECCION DE PROTECCION</t>
  </si>
  <si>
    <t>31111M260040000 JUZGADO MUNICIPAL</t>
  </si>
  <si>
    <t>31111M260050000 TESORERIA MUNICIPAL</t>
  </si>
  <si>
    <t>31111M260060000 CONTRALORIA MUNICIPAL</t>
  </si>
  <si>
    <t>31111M260070000 DIRECCION GENERAL DE SEG</t>
  </si>
  <si>
    <t>31111M260080000 DIR GENERAL DE DESARROLL</t>
  </si>
  <si>
    <t>31111M260090100 DIR GRAL BIENESTAR Y DES</t>
  </si>
  <si>
    <t>31111M260090200 DIR DE LA COMISION MUNIC</t>
  </si>
  <si>
    <t>31111M260100100 DIR GRAL SERVICIOS PUBLI</t>
  </si>
  <si>
    <t>31111M260110000 DIRECCION GENERAL DE OBR</t>
  </si>
  <si>
    <t>31111M260120100 OFICIALIA MAYOR</t>
  </si>
  <si>
    <t>31111M260120201 DIRECCION DE RECURSOS MA</t>
  </si>
  <si>
    <t>31111M260120300 DIR TECNOLOGIA DE LA INF</t>
  </si>
  <si>
    <t>31111M260120400 DIR RECURSOS HUMANOS</t>
  </si>
  <si>
    <t>31111M260130000 DIRECCION GENERAL DE COM</t>
  </si>
  <si>
    <t>31111M260140000 DIRECCION GENERAL DE MOV</t>
  </si>
  <si>
    <t>31111M260150000 DIR GRAL DE ORDENAMIENTO</t>
  </si>
  <si>
    <t>31111M260160000 DIR GRAL DE GESTION FINA</t>
  </si>
  <si>
    <t>31111M260900100 DESARROLLO INTEGRAL DE L</t>
  </si>
  <si>
    <t>31111M260900200 INT SALMAN PRA PERSONAS</t>
  </si>
  <si>
    <t>31111M260900300 INSTITUTO MUNICIPAL DE P</t>
  </si>
  <si>
    <t>31111M260900400 INSTITUTO DE LA MUJER</t>
  </si>
  <si>
    <t>MUNICIPIO DE SALAMANCA, GUANAJUATO.
Estado Analítico del Ejercicio del Presupuesto de Egresos
Clasificación Administrativa
Del 1 de Enero al 30 de Junio de 2026
(Cifras en Pesos)</t>
  </si>
  <si>
    <t>MUNICIPIO DE SALAMANCA, GUANAJUATO.
Estado Analítico del Ejercicio del Presupuesto de Egresos
Clasificación Funcional (Finalidad y Función)
Del 1 de Enero al 30 de Junio de 2026
(Cifras en Pesos)</t>
  </si>
  <si>
    <t xml:space="preserve">              ___________________________________________________</t>
  </si>
  <si>
    <t>_________________________________________________</t>
  </si>
  <si>
    <t xml:space="preserve">                     C.P. Pedro Rojas Buenrrostro</t>
  </si>
  <si>
    <t>Lic. Julio César Ernesto Prieto Gallardo</t>
  </si>
  <si>
    <t xml:space="preserve">                            Tesorero Municipal</t>
  </si>
  <si>
    <t>Presidente Municipal</t>
  </si>
  <si>
    <t xml:space="preserve">              _________________________________________</t>
  </si>
  <si>
    <t xml:space="preserve">                             C.P. Pedro Rojas Buenrrostro</t>
  </si>
  <si>
    <t xml:space="preserve">                                  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</si>
</sst>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1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1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8" fillId="0" borderId="0" xfId="0" applyFont="1" applyProtection="1">
      <protection locked="0"/>
    </xf>
    <xf numFmtId="4" fontId="9" fillId="0" borderId="3" xfId="0" applyNumberFormat="1" applyFont="1" applyBorder="1" applyProtection="1">
      <protection locked="0"/>
    </xf>
    <xf numFmtId="0" fontId="7" fillId="0" borderId="3" xfId="9" applyFont="1" applyBorder="1" applyAlignment="1">
      <alignment horizontal="center" vertical="center" wrapText="1"/>
    </xf>
    <xf numFmtId="0" fontId="10" fillId="2" borderId="5" xfId="9" applyFont="1" applyFill="1" applyBorder="1" applyAlignment="1" applyProtection="1">
      <alignment horizontal="center" vertical="center" wrapText="1"/>
      <protection locked="0"/>
    </xf>
    <xf numFmtId="0" fontId="10" fillId="2" borderId="6" xfId="9" applyFont="1" applyFill="1" applyBorder="1" applyAlignment="1" applyProtection="1">
      <alignment horizontal="center" vertical="center" wrapText="1"/>
      <protection locked="0"/>
    </xf>
    <xf numFmtId="0" fontId="10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>
      <alignment vertical="center"/>
    </xf>
    <xf numFmtId="0" fontId="7" fillId="2" borderId="9" xfId="9" applyFont="1" applyFill="1" applyBorder="1" applyAlignment="1">
      <alignment horizontal="center" vertic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4" fontId="9" fillId="0" borderId="3" xfId="9" applyNumberFormat="1" applyFont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9" fillId="0" borderId="10" xfId="9" applyFont="1" applyBorder="1" applyAlignment="1">
      <alignment horizontal="left" vertical="center" indent="1"/>
    </xf>
    <xf numFmtId="4" fontId="9" fillId="0" borderId="11" xfId="9" applyNumberFormat="1" applyFont="1" applyBorder="1" applyAlignment="1">
      <alignment horizontal="center" vertical="center" wrapText="1"/>
    </xf>
    <xf numFmtId="0" fontId="9" fillId="0" borderId="10" xfId="0" applyFont="1" applyBorder="1" applyAlignment="1" applyProtection="1">
      <alignment horizontal="left" indent="1"/>
      <protection locked="0"/>
    </xf>
    <xf numFmtId="4" fontId="9" fillId="0" borderId="11" xfId="0" applyNumberFormat="1" applyFont="1" applyBorder="1" applyProtection="1">
      <protection locked="0"/>
    </xf>
    <xf numFmtId="0" fontId="9" fillId="0" borderId="12" xfId="0" applyFont="1" applyBorder="1" applyAlignment="1" applyProtection="1">
      <alignment horizontal="left" indent="1"/>
      <protection locked="0"/>
    </xf>
    <xf numFmtId="4" fontId="9" fillId="0" borderId="13" xfId="0" applyNumberFormat="1" applyFont="1" applyBorder="1" applyProtection="1">
      <protection locked="0"/>
    </xf>
    <xf numFmtId="4" fontId="9" fillId="0" borderId="14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4" fontId="7" fillId="0" borderId="4" xfId="0" applyNumberFormat="1" applyFont="1" applyBorder="1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0" borderId="15" xfId="9" applyFont="1" applyBorder="1" applyAlignment="1">
      <alignment vertical="center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4" fontId="9" fillId="0" borderId="1" xfId="0" applyNumberFormat="1" applyFont="1" applyBorder="1" applyProtection="1">
      <protection locked="0"/>
    </xf>
    <xf numFmtId="4" fontId="9" fillId="0" borderId="18" xfId="0" applyNumberFormat="1" applyFont="1" applyBorder="1" applyProtection="1">
      <protection locked="0"/>
    </xf>
    <xf numFmtId="0" fontId="7" fillId="0" borderId="8" xfId="9" applyFont="1" applyBorder="1" applyAlignment="1">
      <alignment horizontal="center" vertical="center" wrapText="1"/>
    </xf>
    <xf numFmtId="4" fontId="9" fillId="0" borderId="19" xfId="0" applyNumberFormat="1" applyFont="1" applyBorder="1" applyProtection="1">
      <protection locked="0"/>
    </xf>
    <xf numFmtId="4" fontId="9" fillId="0" borderId="9" xfId="0" applyNumberFormat="1" applyFont="1" applyBorder="1" applyProtection="1">
      <protection locked="0"/>
    </xf>
    <xf numFmtId="0" fontId="7" fillId="0" borderId="20" xfId="9" applyFont="1" applyBorder="1" applyAlignment="1">
      <alignment horizontal="center" vertical="center" wrapText="1"/>
    </xf>
    <xf numFmtId="4" fontId="9" fillId="0" borderId="0" xfId="0" applyNumberFormat="1" applyFont="1" applyBorder="1" applyProtection="1">
      <protection locked="0"/>
    </xf>
    <xf numFmtId="4" fontId="9" fillId="0" borderId="21" xfId="0" applyNumberFormat="1" applyFont="1" applyBorder="1" applyProtection="1">
      <protection locked="0"/>
    </xf>
    <xf numFmtId="0" fontId="7" fillId="0" borderId="22" xfId="9" applyFont="1" applyBorder="1" applyAlignment="1">
      <alignment horizontal="center" vertical="center" wrapText="1"/>
    </xf>
    <xf numFmtId="4" fontId="9" fillId="0" borderId="23" xfId="0" applyNumberFormat="1" applyFont="1" applyBorder="1" applyProtection="1">
      <protection locked="0"/>
    </xf>
    <xf numFmtId="4" fontId="9" fillId="0" borderId="24" xfId="0" applyNumberFormat="1" applyFont="1" applyBorder="1" applyProtection="1">
      <protection locked="0"/>
    </xf>
    <xf numFmtId="0" fontId="7" fillId="0" borderId="11" xfId="9" applyFont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9" xfId="9" applyFont="1" applyBorder="1" applyAlignment="1">
      <alignment vertical="center"/>
    </xf>
    <xf numFmtId="0" fontId="8" fillId="0" borderId="19" xfId="0" applyFont="1" applyBorder="1" applyAlignment="1" applyProtection="1">
      <alignment horizontal="left" wrapText="1" indent="1"/>
      <protection locked="0"/>
    </xf>
    <xf numFmtId="0" fontId="8" fillId="0" borderId="9" xfId="0" applyFont="1" applyBorder="1" applyAlignment="1" applyProtection="1">
      <alignment horizontal="left" wrapText="1" inden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0" fillId="0" borderId="0" xfId="0" applyProtection="1">
      <protection locked="0"/>
    </xf>
    <xf numFmtId="0" fontId="7" fillId="0" borderId="8" xfId="9" applyFont="1" applyBorder="1" applyAlignment="1">
      <alignment vertical="center"/>
    </xf>
    <xf numFmtId="0" fontId="7" fillId="0" borderId="19" xfId="0" applyFont="1" applyBorder="1"/>
    <xf numFmtId="0" fontId="9" fillId="0" borderId="9" xfId="0" applyFont="1" applyBorder="1"/>
    <xf numFmtId="0" fontId="7" fillId="0" borderId="0" xfId="9" applyFont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19" xfId="9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/>
    </xf>
    <xf numFmtId="43" fontId="7" fillId="0" borderId="19" xfId="16" applyFont="1" applyBorder="1" applyProtection="1">
      <protection locked="0"/>
    </xf>
    <xf numFmtId="4" fontId="7" fillId="2" borderId="0" xfId="9" applyNumberFormat="1" applyFont="1" applyFill="1" applyBorder="1" applyAlignment="1">
      <alignment horizontal="center" vertical="center" wrapText="1"/>
    </xf>
    <xf numFmtId="4" fontId="7" fillId="0" borderId="0" xfId="0" applyNumberFormat="1" applyFont="1" applyBorder="1" applyProtection="1">
      <protection locked="0"/>
    </xf>
    <xf numFmtId="0" fontId="9" fillId="0" borderId="19" xfId="0" applyFont="1" applyBorder="1" applyAlignment="1">
      <alignment horizontal="left" indent="1"/>
    </xf>
    <xf numFmtId="0" fontId="7" fillId="0" borderId="8" xfId="0" applyFont="1" applyBorder="1" applyAlignment="1">
      <alignment horizontal="left"/>
    </xf>
    <xf numFmtId="0" fontId="14" fillId="0" borderId="0" xfId="0" applyFont="1" applyBorder="1" applyAlignment="1">
      <alignment horizontal="center" vertical="center" wrapText="1"/>
    </xf>
    <xf numFmtId="43" fontId="9" fillId="0" borderId="19" xfId="16" applyFont="1" applyBorder="1" applyProtection="1">
      <protection locked="0"/>
    </xf>
    <xf numFmtId="4" fontId="7" fillId="0" borderId="8" xfId="0" applyNumberFormat="1" applyFont="1" applyBorder="1" applyProtection="1">
      <protection locked="0"/>
    </xf>
    <xf numFmtId="0" fontId="9" fillId="0" borderId="19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4" fontId="7" fillId="0" borderId="19" xfId="0" applyNumberFormat="1" applyFont="1" applyBorder="1" applyProtection="1">
      <protection locked="0"/>
    </xf>
    <xf numFmtId="0" fontId="9" fillId="0" borderId="9" xfId="0" applyFont="1" applyBorder="1" applyAlignment="1">
      <alignment horizontal="left" indent="1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9" fillId="0" borderId="9" xfId="0" applyFont="1" applyBorder="1" applyAlignment="1">
      <alignment horizontal="left" wrapText="1" indent="1"/>
    </xf>
    <xf numFmtId="0" fontId="9" fillId="0" borderId="19" xfId="0" applyFont="1" applyBorder="1" applyAlignment="1">
      <alignment horizontal="left" wrapText="1" indent="1"/>
    </xf>
    <xf numFmtId="0" fontId="7" fillId="0" borderId="19" xfId="0" applyFont="1" applyBorder="1" applyAlignment="1">
      <alignment horizontal="left" vertical="center"/>
    </xf>
    <xf numFmtId="43" fontId="7" fillId="0" borderId="4" xfId="16" applyFont="1" applyBorder="1" applyProtection="1">
      <protection locked="0"/>
    </xf>
    <xf numFmtId="43" fontId="9" fillId="0" borderId="9" xfId="16" applyFont="1" applyBorder="1" applyProtection="1">
      <protection locked="0"/>
    </xf>
    <xf numFmtId="43" fontId="7" fillId="0" borderId="0" xfId="16" applyFont="1" applyBorder="1" applyProtection="1">
      <protection locked="0"/>
    </xf>
    <xf numFmtId="43" fontId="9" fillId="0" borderId="0" xfId="16" applyFont="1" applyBorder="1" applyProtection="1"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0" borderId="0" xfId="0"/>
    <xf numFmtId="0" fontId="13" fillId="0" borderId="0" xfId="0" applyFont="1" applyProtection="1">
      <protection locked="0"/>
    </xf>
  </cellXfs>
  <cellStyles count="41">
    <cellStyle name="Euro" xfId="1"/>
    <cellStyle name="Millares" xfId="16" builtinId="3"/>
    <cellStyle name="Millares 2" xfId="2"/>
    <cellStyle name="Millares 2 2" xfId="3"/>
    <cellStyle name="Millares 2 2 2" xfId="34"/>
    <cellStyle name="Millares 2 2 3" xfId="26"/>
    <cellStyle name="Millares 2 2 4" xfId="18"/>
    <cellStyle name="Millares 2 3" xfId="4"/>
    <cellStyle name="Millares 2 3 2" xfId="35"/>
    <cellStyle name="Millares 2 3 3" xfId="27"/>
    <cellStyle name="Millares 2 3 4" xfId="19"/>
    <cellStyle name="Millares 2 4" xfId="33"/>
    <cellStyle name="Millares 2 5" xfId="25"/>
    <cellStyle name="Millares 2 6" xfId="17"/>
    <cellStyle name="Millares 3" xfId="5"/>
    <cellStyle name="Millares 3 2" xfId="36"/>
    <cellStyle name="Millares 3 3" xfId="28"/>
    <cellStyle name="Millares 3 4" xfId="20"/>
    <cellStyle name="Moneda 2" xfId="6"/>
    <cellStyle name="Moneda 2 2" xfId="37"/>
    <cellStyle name="Moneda 2 3" xfId="29"/>
    <cellStyle name="Moneda 2 4" xfId="21"/>
    <cellStyle name="Normal" xfId="0" builtinId="0"/>
    <cellStyle name="Normal 2" xfId="7"/>
    <cellStyle name="Normal 2 2" xfId="8"/>
    <cellStyle name="Normal 2 3" xfId="38"/>
    <cellStyle name="Normal 2 4" xfId="30"/>
    <cellStyle name="Normal 2 5" xfId="22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40"/>
    <cellStyle name="Normal 6 2 3" xfId="32"/>
    <cellStyle name="Normal 6 2 4" xfId="24"/>
    <cellStyle name="Normal 6 3" xfId="39"/>
    <cellStyle name="Normal 6 4" xfId="31"/>
    <cellStyle name="Normal 6 5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tabSelected="1" workbookViewId="0">
      <selection activeCell="E92" sqref="E92"/>
    </sheetView>
  </sheetViews>
  <sheetFormatPr baseColWidth="10" defaultColWidth="12" defaultRowHeight="12" x14ac:dyDescent="0.2"/>
  <cols>
    <col min="1" max="1" width="62.1640625" style="1" customWidth="1"/>
    <col min="2" max="7" width="18.33203125" style="1" customWidth="1"/>
    <col min="8" max="16384" width="12" style="1"/>
  </cols>
  <sheetData>
    <row r="1" spans="1:7" ht="80.25" customHeight="1" thickBot="1" x14ac:dyDescent="0.25">
      <c r="A1" s="4" t="s">
        <v>156</v>
      </c>
      <c r="B1" s="5"/>
      <c r="C1" s="5"/>
      <c r="D1" s="5"/>
      <c r="E1" s="5"/>
      <c r="F1" s="5"/>
      <c r="G1" s="6"/>
    </row>
    <row r="2" spans="1:7" ht="12.75" thickBot="1" x14ac:dyDescent="0.25">
      <c r="A2" s="7"/>
      <c r="B2" s="9" t="s">
        <v>56</v>
      </c>
      <c r="C2" s="10"/>
      <c r="D2" s="10"/>
      <c r="E2" s="10"/>
      <c r="F2" s="11"/>
      <c r="G2" s="14" t="s">
        <v>55</v>
      </c>
    </row>
    <row r="3" spans="1:7" ht="31.5" customHeight="1" thickBot="1" x14ac:dyDescent="0.25">
      <c r="A3" s="8" t="s">
        <v>50</v>
      </c>
      <c r="B3" s="13" t="s">
        <v>51</v>
      </c>
      <c r="C3" s="13" t="s">
        <v>114</v>
      </c>
      <c r="D3" s="13" t="s">
        <v>52</v>
      </c>
      <c r="E3" s="13" t="s">
        <v>53</v>
      </c>
      <c r="F3" s="13" t="s">
        <v>54</v>
      </c>
      <c r="G3" s="15"/>
    </row>
    <row r="4" spans="1:7" x14ac:dyDescent="0.2">
      <c r="A4" s="16"/>
      <c r="B4" s="12"/>
      <c r="C4" s="12"/>
      <c r="D4" s="12"/>
      <c r="E4" s="12"/>
      <c r="F4" s="12"/>
      <c r="G4" s="17"/>
    </row>
    <row r="5" spans="1:7" x14ac:dyDescent="0.2">
      <c r="A5" s="18" t="s">
        <v>130</v>
      </c>
      <c r="B5" s="2">
        <v>16462300.130000001</v>
      </c>
      <c r="C5" s="2">
        <v>407294.93</v>
      </c>
      <c r="D5" s="2">
        <f>B5+C5</f>
        <v>16869595.060000002</v>
      </c>
      <c r="E5" s="2">
        <v>7520952.6500000004</v>
      </c>
      <c r="F5" s="2">
        <v>7520952.6500000004</v>
      </c>
      <c r="G5" s="19">
        <f>D5-E5</f>
        <v>9348642.410000002</v>
      </c>
    </row>
    <row r="6" spans="1:7" x14ac:dyDescent="0.2">
      <c r="A6" s="18" t="s">
        <v>131</v>
      </c>
      <c r="B6" s="2">
        <v>30169352.579999998</v>
      </c>
      <c r="C6" s="2">
        <v>716842.71</v>
      </c>
      <c r="D6" s="2">
        <f t="shared" ref="D6:D11" si="0">B6+C6</f>
        <v>30886195.289999999</v>
      </c>
      <c r="E6" s="2">
        <v>16951011.77</v>
      </c>
      <c r="F6" s="2">
        <v>16951011.77</v>
      </c>
      <c r="G6" s="19">
        <f t="shared" ref="G6:G11" si="1">D6-E6</f>
        <v>13935183.52</v>
      </c>
    </row>
    <row r="7" spans="1:7" x14ac:dyDescent="0.2">
      <c r="A7" s="18" t="s">
        <v>132</v>
      </c>
      <c r="B7" s="2">
        <v>21733482.469999999</v>
      </c>
      <c r="C7" s="2">
        <v>169559.46</v>
      </c>
      <c r="D7" s="2">
        <f t="shared" si="0"/>
        <v>21903041.93</v>
      </c>
      <c r="E7" s="2">
        <v>5612276.96</v>
      </c>
      <c r="F7" s="2">
        <v>5612276.96</v>
      </c>
      <c r="G7" s="19">
        <f t="shared" si="1"/>
        <v>16290764.969999999</v>
      </c>
    </row>
    <row r="8" spans="1:7" x14ac:dyDescent="0.2">
      <c r="A8" s="18" t="s">
        <v>133</v>
      </c>
      <c r="B8" s="2">
        <v>6271900.9800000004</v>
      </c>
      <c r="C8" s="2">
        <v>-166833.79999999999</v>
      </c>
      <c r="D8" s="2">
        <f t="shared" si="0"/>
        <v>6105067.1800000006</v>
      </c>
      <c r="E8" s="2">
        <v>1233734.96</v>
      </c>
      <c r="F8" s="2">
        <v>1233734.96</v>
      </c>
      <c r="G8" s="19">
        <f t="shared" si="1"/>
        <v>4871332.2200000007</v>
      </c>
    </row>
    <row r="9" spans="1:7" x14ac:dyDescent="0.2">
      <c r="A9" s="18" t="s">
        <v>134</v>
      </c>
      <c r="B9" s="2">
        <v>9049783.8800000008</v>
      </c>
      <c r="C9" s="2">
        <v>4642827.54</v>
      </c>
      <c r="D9" s="2">
        <f t="shared" si="0"/>
        <v>13692611.420000002</v>
      </c>
      <c r="E9" s="2">
        <v>5703655.21</v>
      </c>
      <c r="F9" s="2">
        <v>5703655.21</v>
      </c>
      <c r="G9" s="19">
        <f t="shared" si="1"/>
        <v>7988956.2100000018</v>
      </c>
    </row>
    <row r="10" spans="1:7" x14ac:dyDescent="0.2">
      <c r="A10" s="18" t="s">
        <v>135</v>
      </c>
      <c r="B10" s="2">
        <v>1544759.37</v>
      </c>
      <c r="C10" s="2">
        <v>55111.1</v>
      </c>
      <c r="D10" s="2">
        <f t="shared" si="0"/>
        <v>1599870.4700000002</v>
      </c>
      <c r="E10" s="2">
        <v>596215.48</v>
      </c>
      <c r="F10" s="2">
        <v>596215.48</v>
      </c>
      <c r="G10" s="19">
        <f t="shared" si="1"/>
        <v>1003654.9900000002</v>
      </c>
    </row>
    <row r="11" spans="1:7" x14ac:dyDescent="0.2">
      <c r="A11" s="18" t="s">
        <v>136</v>
      </c>
      <c r="B11" s="2">
        <v>80549099.969999999</v>
      </c>
      <c r="C11" s="2">
        <v>28853912.09</v>
      </c>
      <c r="D11" s="2">
        <f t="shared" si="0"/>
        <v>109403012.06</v>
      </c>
      <c r="E11" s="2">
        <v>45750352.439999998</v>
      </c>
      <c r="F11" s="2">
        <v>45750352.439999998</v>
      </c>
      <c r="G11" s="19">
        <f t="shared" si="1"/>
        <v>63652659.620000005</v>
      </c>
    </row>
    <row r="12" spans="1:7" x14ac:dyDescent="0.2">
      <c r="A12" s="18" t="s">
        <v>137</v>
      </c>
      <c r="B12" s="2">
        <v>7163840.1799999997</v>
      </c>
      <c r="C12" s="2">
        <v>1382068.36</v>
      </c>
      <c r="D12" s="2">
        <f t="shared" ref="D12" si="2">B12+C12</f>
        <v>8545908.5399999991</v>
      </c>
      <c r="E12" s="2">
        <v>3340674.63</v>
      </c>
      <c r="F12" s="2">
        <v>3340674.63</v>
      </c>
      <c r="G12" s="19">
        <f t="shared" ref="G12" si="3">D12-E12</f>
        <v>5205233.9099999992</v>
      </c>
    </row>
    <row r="13" spans="1:7" x14ac:dyDescent="0.2">
      <c r="A13" s="18" t="s">
        <v>138</v>
      </c>
      <c r="B13" s="2">
        <v>168060209.84999999</v>
      </c>
      <c r="C13" s="2">
        <v>41732281.130000003</v>
      </c>
      <c r="D13" s="2">
        <f t="shared" ref="D13" si="4">B13+C13</f>
        <v>209792490.97999999</v>
      </c>
      <c r="E13" s="2">
        <v>104722318.19</v>
      </c>
      <c r="F13" s="2">
        <v>104719998.19</v>
      </c>
      <c r="G13" s="19">
        <f t="shared" ref="G13" si="5">D13-E13</f>
        <v>105070172.78999999</v>
      </c>
    </row>
    <row r="14" spans="1:7" x14ac:dyDescent="0.2">
      <c r="A14" s="18" t="s">
        <v>139</v>
      </c>
      <c r="B14" s="2">
        <v>39641885.049999997</v>
      </c>
      <c r="C14" s="2">
        <v>2028977.79</v>
      </c>
      <c r="D14" s="2">
        <f t="shared" ref="D14" si="6">B14+C14</f>
        <v>41670862.839999996</v>
      </c>
      <c r="E14" s="2">
        <v>13267424.220000001</v>
      </c>
      <c r="F14" s="2">
        <v>13267424.220000001</v>
      </c>
      <c r="G14" s="19">
        <f t="shared" ref="G14" si="7">D14-E14</f>
        <v>28403438.619999997</v>
      </c>
    </row>
    <row r="15" spans="1:7" x14ac:dyDescent="0.2">
      <c r="A15" s="18" t="s">
        <v>140</v>
      </c>
      <c r="B15" s="2">
        <v>69519173.790000007</v>
      </c>
      <c r="C15" s="2">
        <v>5472748.6399999997</v>
      </c>
      <c r="D15" s="2">
        <f t="shared" ref="D15" si="8">B15+C15</f>
        <v>74991922.430000007</v>
      </c>
      <c r="E15" s="2">
        <v>19351973.010000002</v>
      </c>
      <c r="F15" s="2">
        <v>19351973.010000002</v>
      </c>
      <c r="G15" s="19">
        <f t="shared" ref="G15" si="9">D15-E15</f>
        <v>55639949.420000002</v>
      </c>
    </row>
    <row r="16" spans="1:7" x14ac:dyDescent="0.2">
      <c r="A16" s="18" t="s">
        <v>141</v>
      </c>
      <c r="B16" s="2">
        <v>15321778.68</v>
      </c>
      <c r="C16" s="2">
        <v>2167200.4700000002</v>
      </c>
      <c r="D16" s="2">
        <f t="shared" ref="D16" si="10">B16+C16</f>
        <v>17488979.149999999</v>
      </c>
      <c r="E16" s="2">
        <v>6651598.9299999997</v>
      </c>
      <c r="F16" s="2">
        <v>6651598.9299999997</v>
      </c>
      <c r="G16" s="19">
        <f t="shared" ref="G16" si="11">D16-E16</f>
        <v>10837380.219999999</v>
      </c>
    </row>
    <row r="17" spans="1:7" x14ac:dyDescent="0.2">
      <c r="A17" s="18" t="s">
        <v>142</v>
      </c>
      <c r="B17" s="2">
        <v>175187249.56</v>
      </c>
      <c r="C17" s="2">
        <v>33108625.98</v>
      </c>
      <c r="D17" s="2">
        <f t="shared" ref="D17" si="12">B17+C17</f>
        <v>208295875.53999999</v>
      </c>
      <c r="E17" s="2">
        <v>82550504.760000005</v>
      </c>
      <c r="F17" s="2">
        <v>82550504.760000005</v>
      </c>
      <c r="G17" s="19">
        <f t="shared" ref="G17" si="13">D17-E17</f>
        <v>125745370.77999999</v>
      </c>
    </row>
    <row r="18" spans="1:7" x14ac:dyDescent="0.2">
      <c r="A18" s="18" t="s">
        <v>143</v>
      </c>
      <c r="B18" s="2">
        <v>208360513.58000001</v>
      </c>
      <c r="C18" s="2">
        <v>232747479.97</v>
      </c>
      <c r="D18" s="2">
        <f t="shared" ref="D18" si="14">B18+C18</f>
        <v>441107993.55000001</v>
      </c>
      <c r="E18" s="2">
        <v>126546840.36</v>
      </c>
      <c r="F18" s="2">
        <v>126491644.98999999</v>
      </c>
      <c r="G18" s="19">
        <f t="shared" ref="G18" si="15">D18-E18</f>
        <v>314561153.19</v>
      </c>
    </row>
    <row r="19" spans="1:7" x14ac:dyDescent="0.2">
      <c r="A19" s="18" t="s">
        <v>144</v>
      </c>
      <c r="B19" s="2">
        <v>11245189.41</v>
      </c>
      <c r="C19" s="2">
        <v>3867878.7</v>
      </c>
      <c r="D19" s="2">
        <f t="shared" ref="D19" si="16">B19+C19</f>
        <v>15113068.109999999</v>
      </c>
      <c r="E19" s="2">
        <v>6446173.7599999998</v>
      </c>
      <c r="F19" s="2">
        <v>6446173.7599999998</v>
      </c>
      <c r="G19" s="19">
        <f t="shared" ref="G19" si="17">D19-E19</f>
        <v>8666894.3499999996</v>
      </c>
    </row>
    <row r="20" spans="1:7" x14ac:dyDescent="0.2">
      <c r="A20" s="18" t="s">
        <v>145</v>
      </c>
      <c r="B20" s="2">
        <v>51112434.43</v>
      </c>
      <c r="C20" s="2">
        <v>-3733445.22</v>
      </c>
      <c r="D20" s="2">
        <f t="shared" ref="D20" si="18">B20+C20</f>
        <v>47378989.210000001</v>
      </c>
      <c r="E20" s="2">
        <v>20509253.969999999</v>
      </c>
      <c r="F20" s="2">
        <v>20509253.969999999</v>
      </c>
      <c r="G20" s="19">
        <f t="shared" ref="G20" si="19">D20-E20</f>
        <v>26869735.240000002</v>
      </c>
    </row>
    <row r="21" spans="1:7" x14ac:dyDescent="0.2">
      <c r="A21" s="18" t="s">
        <v>146</v>
      </c>
      <c r="B21" s="2">
        <v>13940545.35</v>
      </c>
      <c r="C21" s="2">
        <v>6253813.29</v>
      </c>
      <c r="D21" s="2">
        <f t="shared" ref="D21" si="20">B21+C21</f>
        <v>20194358.640000001</v>
      </c>
      <c r="E21" s="2">
        <v>7334402.0099999998</v>
      </c>
      <c r="F21" s="2">
        <v>7334402.0099999998</v>
      </c>
      <c r="G21" s="19">
        <f t="shared" ref="G21" si="21">D21-E21</f>
        <v>12859956.630000001</v>
      </c>
    </row>
    <row r="22" spans="1:7" x14ac:dyDescent="0.2">
      <c r="A22" s="18" t="s">
        <v>147</v>
      </c>
      <c r="B22" s="2">
        <v>24830251.010000002</v>
      </c>
      <c r="C22" s="2">
        <v>2881565.44</v>
      </c>
      <c r="D22" s="2">
        <f t="shared" ref="D22" si="22">B22+C22</f>
        <v>27711816.450000003</v>
      </c>
      <c r="E22" s="2">
        <v>11613284.029999999</v>
      </c>
      <c r="F22" s="2">
        <v>11613284.029999999</v>
      </c>
      <c r="G22" s="19">
        <f t="shared" ref="G22" si="23">D22-E22</f>
        <v>16098532.420000004</v>
      </c>
    </row>
    <row r="23" spans="1:7" x14ac:dyDescent="0.2">
      <c r="A23" s="18" t="s">
        <v>148</v>
      </c>
      <c r="B23" s="2">
        <v>15048686.49</v>
      </c>
      <c r="C23" s="2">
        <v>1028986.06</v>
      </c>
      <c r="D23" s="2">
        <f t="shared" ref="D23" si="24">B23+C23</f>
        <v>16077672.550000001</v>
      </c>
      <c r="E23" s="2">
        <v>4344954.5</v>
      </c>
      <c r="F23" s="2">
        <v>4344954.5</v>
      </c>
      <c r="G23" s="19">
        <f t="shared" ref="G23" si="25">D23-E23</f>
        <v>11732718.050000001</v>
      </c>
    </row>
    <row r="24" spans="1:7" x14ac:dyDescent="0.2">
      <c r="A24" s="18" t="s">
        <v>149</v>
      </c>
      <c r="B24" s="2">
        <v>52560901.200000003</v>
      </c>
      <c r="C24" s="2">
        <v>9798311.9199999999</v>
      </c>
      <c r="D24" s="2">
        <f t="shared" ref="D24" si="26">B24+C24</f>
        <v>62359213.120000005</v>
      </c>
      <c r="E24" s="2">
        <v>23927712.710000001</v>
      </c>
      <c r="F24" s="2">
        <v>23115712.710000001</v>
      </c>
      <c r="G24" s="19">
        <f t="shared" ref="G24" si="27">D24-E24</f>
        <v>38431500.410000004</v>
      </c>
    </row>
    <row r="25" spans="1:7" x14ac:dyDescent="0.2">
      <c r="A25" s="18" t="s">
        <v>150</v>
      </c>
      <c r="B25" s="2">
        <v>20031952.75</v>
      </c>
      <c r="C25" s="2">
        <v>79097.919999999998</v>
      </c>
      <c r="D25" s="2">
        <f t="shared" ref="D25" si="28">B25+C25</f>
        <v>20111050.670000002</v>
      </c>
      <c r="E25" s="2">
        <v>7364313.5</v>
      </c>
      <c r="F25" s="2">
        <v>7364313.5</v>
      </c>
      <c r="G25" s="19">
        <f t="shared" ref="G25" si="29">D25-E25</f>
        <v>12746737.170000002</v>
      </c>
    </row>
    <row r="26" spans="1:7" x14ac:dyDescent="0.2">
      <c r="A26" s="18" t="s">
        <v>151</v>
      </c>
      <c r="B26" s="2">
        <v>2839373.66</v>
      </c>
      <c r="C26" s="2">
        <v>-6683.27</v>
      </c>
      <c r="D26" s="2">
        <f t="shared" ref="D26" si="30">B26+C26</f>
        <v>2832690.39</v>
      </c>
      <c r="E26" s="2">
        <v>986203.27</v>
      </c>
      <c r="F26" s="2">
        <v>986203.27</v>
      </c>
      <c r="G26" s="19">
        <f t="shared" ref="G26" si="31">D26-E26</f>
        <v>1846487.12</v>
      </c>
    </row>
    <row r="27" spans="1:7" x14ac:dyDescent="0.2">
      <c r="A27" s="18" t="s">
        <v>152</v>
      </c>
      <c r="B27" s="2">
        <v>78634058.599999994</v>
      </c>
      <c r="C27" s="2">
        <v>4000000</v>
      </c>
      <c r="D27" s="2">
        <f t="shared" ref="D27" si="32">B27+C27</f>
        <v>82634058.599999994</v>
      </c>
      <c r="E27" s="2">
        <v>38336491.909999996</v>
      </c>
      <c r="F27" s="2">
        <v>38336491.909999996</v>
      </c>
      <c r="G27" s="19">
        <f t="shared" ref="G27" si="33">D27-E27</f>
        <v>44297566.689999998</v>
      </c>
    </row>
    <row r="28" spans="1:7" x14ac:dyDescent="0.2">
      <c r="A28" s="18" t="s">
        <v>153</v>
      </c>
      <c r="B28" s="2">
        <v>5787674.8899999997</v>
      </c>
      <c r="C28" s="2">
        <v>534146.31000000006</v>
      </c>
      <c r="D28" s="2">
        <f t="shared" ref="D28" si="34">B28+C28</f>
        <v>6321821.1999999993</v>
      </c>
      <c r="E28" s="2">
        <v>3030000</v>
      </c>
      <c r="F28" s="2">
        <v>3030000</v>
      </c>
      <c r="G28" s="19">
        <f t="shared" ref="G28" si="35">D28-E28</f>
        <v>3291821.1999999993</v>
      </c>
    </row>
    <row r="29" spans="1:7" x14ac:dyDescent="0.2">
      <c r="A29" s="18" t="s">
        <v>154</v>
      </c>
      <c r="B29" s="2">
        <v>7798336</v>
      </c>
      <c r="C29" s="2">
        <v>2725313</v>
      </c>
      <c r="D29" s="2">
        <f t="shared" ref="D29" si="36">B29+C29</f>
        <v>10523649</v>
      </c>
      <c r="E29" s="2">
        <v>4810201</v>
      </c>
      <c r="F29" s="2">
        <v>4810201</v>
      </c>
      <c r="G29" s="19">
        <f t="shared" ref="G29" si="37">D29-E29</f>
        <v>5713448</v>
      </c>
    </row>
    <row r="30" spans="1:7" x14ac:dyDescent="0.2">
      <c r="A30" s="18" t="s">
        <v>155</v>
      </c>
      <c r="B30" s="2">
        <v>5042395.8</v>
      </c>
      <c r="C30" s="2">
        <v>279228</v>
      </c>
      <c r="D30" s="2">
        <f t="shared" ref="D30" si="38">B30+C30</f>
        <v>5321623.8</v>
      </c>
      <c r="E30" s="2">
        <v>2518776</v>
      </c>
      <c r="F30" s="2">
        <v>2518776</v>
      </c>
      <c r="G30" s="19">
        <f t="shared" ref="G30" si="39">D30-E30</f>
        <v>2802847.8</v>
      </c>
    </row>
    <row r="31" spans="1:7" x14ac:dyDescent="0.2">
      <c r="A31" s="18"/>
      <c r="B31" s="2">
        <v>0</v>
      </c>
      <c r="C31" s="2">
        <v>0</v>
      </c>
      <c r="D31" s="2">
        <f t="shared" ref="D31:D32" si="40">B31+C31</f>
        <v>0</v>
      </c>
      <c r="E31" s="2">
        <v>0</v>
      </c>
      <c r="F31" s="2">
        <v>0</v>
      </c>
      <c r="G31" s="19">
        <f t="shared" ref="G31:G32" si="41">D31-E31</f>
        <v>0</v>
      </c>
    </row>
    <row r="32" spans="1:7" ht="12.75" thickBot="1" x14ac:dyDescent="0.25">
      <c r="A32" s="20"/>
      <c r="B32" s="21">
        <v>0</v>
      </c>
      <c r="C32" s="21">
        <v>0</v>
      </c>
      <c r="D32" s="21">
        <f t="shared" si="40"/>
        <v>0</v>
      </c>
      <c r="E32" s="21">
        <v>0</v>
      </c>
      <c r="F32" s="21">
        <v>0</v>
      </c>
      <c r="G32" s="22">
        <f t="shared" si="41"/>
        <v>0</v>
      </c>
    </row>
    <row r="33" spans="1:7" ht="17.25" customHeight="1" thickBot="1" x14ac:dyDescent="0.25">
      <c r="A33" s="23" t="s">
        <v>122</v>
      </c>
      <c r="B33" s="24">
        <f t="shared" ref="B33:G33" si="42">SUM(B5:B32)</f>
        <v>1137907129.6600001</v>
      </c>
      <c r="C33" s="24">
        <f t="shared" si="42"/>
        <v>381026308.52000004</v>
      </c>
      <c r="D33" s="24">
        <f t="shared" si="42"/>
        <v>1518933438.1800001</v>
      </c>
      <c r="E33" s="24">
        <f t="shared" si="42"/>
        <v>571021300.2299999</v>
      </c>
      <c r="F33" s="24">
        <f t="shared" si="42"/>
        <v>570151784.8599999</v>
      </c>
      <c r="G33" s="24">
        <f t="shared" si="42"/>
        <v>947912137.94999981</v>
      </c>
    </row>
    <row r="34" spans="1:7" ht="12.75" thickBot="1" x14ac:dyDescent="0.25"/>
    <row r="35" spans="1:7" ht="81.75" customHeight="1" thickBot="1" x14ac:dyDescent="0.25">
      <c r="A35" s="4" t="s">
        <v>156</v>
      </c>
      <c r="B35" s="5"/>
      <c r="C35" s="5"/>
      <c r="D35" s="5"/>
      <c r="E35" s="5"/>
      <c r="F35" s="5"/>
      <c r="G35" s="6"/>
    </row>
    <row r="36" spans="1:7" ht="12.75" thickBot="1" x14ac:dyDescent="0.25">
      <c r="A36" s="7"/>
      <c r="B36" s="9" t="s">
        <v>56</v>
      </c>
      <c r="C36" s="10"/>
      <c r="D36" s="10"/>
      <c r="E36" s="10"/>
      <c r="F36" s="10"/>
      <c r="G36" s="14" t="s">
        <v>55</v>
      </c>
    </row>
    <row r="37" spans="1:7" ht="32.25" customHeight="1" thickBot="1" x14ac:dyDescent="0.25">
      <c r="A37" s="8" t="s">
        <v>50</v>
      </c>
      <c r="B37" s="13" t="s">
        <v>51</v>
      </c>
      <c r="C37" s="13" t="s">
        <v>114</v>
      </c>
      <c r="D37" s="13" t="s">
        <v>52</v>
      </c>
      <c r="E37" s="13" t="s">
        <v>53</v>
      </c>
      <c r="F37" s="13" t="s">
        <v>54</v>
      </c>
      <c r="G37" s="15"/>
    </row>
    <row r="38" spans="1:7" x14ac:dyDescent="0.2">
      <c r="A38" s="26"/>
      <c r="B38" s="31"/>
      <c r="C38" s="34"/>
      <c r="D38" s="31"/>
      <c r="E38" s="34"/>
      <c r="F38" s="31"/>
      <c r="G38" s="37"/>
    </row>
    <row r="39" spans="1:7" x14ac:dyDescent="0.2">
      <c r="A39" s="27" t="s">
        <v>8</v>
      </c>
      <c r="B39" s="32">
        <v>0</v>
      </c>
      <c r="C39" s="35">
        <v>0</v>
      </c>
      <c r="D39" s="32">
        <f>B39+C39</f>
        <v>0</v>
      </c>
      <c r="E39" s="35">
        <v>0</v>
      </c>
      <c r="F39" s="32">
        <v>0</v>
      </c>
      <c r="G39" s="38">
        <f>D39-E39</f>
        <v>0</v>
      </c>
    </row>
    <row r="40" spans="1:7" x14ac:dyDescent="0.2">
      <c r="A40" s="27" t="s">
        <v>9</v>
      </c>
      <c r="B40" s="32">
        <v>0</v>
      </c>
      <c r="C40" s="35">
        <v>0</v>
      </c>
      <c r="D40" s="32">
        <f t="shared" ref="D40:D42" si="43">B40+C40</f>
        <v>0</v>
      </c>
      <c r="E40" s="35">
        <v>0</v>
      </c>
      <c r="F40" s="32">
        <v>0</v>
      </c>
      <c r="G40" s="38">
        <f t="shared" ref="G40:G42" si="44">D40-E40</f>
        <v>0</v>
      </c>
    </row>
    <row r="41" spans="1:7" x14ac:dyDescent="0.2">
      <c r="A41" s="27" t="s">
        <v>10</v>
      </c>
      <c r="B41" s="32">
        <v>0</v>
      </c>
      <c r="C41" s="35">
        <v>0</v>
      </c>
      <c r="D41" s="32">
        <f t="shared" si="43"/>
        <v>0</v>
      </c>
      <c r="E41" s="35">
        <v>0</v>
      </c>
      <c r="F41" s="32">
        <v>0</v>
      </c>
      <c r="G41" s="38">
        <f t="shared" si="44"/>
        <v>0</v>
      </c>
    </row>
    <row r="42" spans="1:7" x14ac:dyDescent="0.2">
      <c r="A42" s="27" t="s">
        <v>123</v>
      </c>
      <c r="B42" s="32">
        <v>0</v>
      </c>
      <c r="C42" s="35">
        <v>0</v>
      </c>
      <c r="D42" s="32">
        <f t="shared" si="43"/>
        <v>0</v>
      </c>
      <c r="E42" s="35">
        <v>0</v>
      </c>
      <c r="F42" s="32">
        <v>0</v>
      </c>
      <c r="G42" s="38">
        <f t="shared" si="44"/>
        <v>0</v>
      </c>
    </row>
    <row r="43" spans="1:7" ht="12.75" thickBot="1" x14ac:dyDescent="0.25">
      <c r="A43" s="28"/>
      <c r="B43" s="33"/>
      <c r="C43" s="36"/>
      <c r="D43" s="33"/>
      <c r="E43" s="36"/>
      <c r="F43" s="33"/>
      <c r="G43" s="39"/>
    </row>
    <row r="44" spans="1:7" ht="17.25" customHeight="1" thickBot="1" x14ac:dyDescent="0.25">
      <c r="A44" s="23" t="s">
        <v>122</v>
      </c>
      <c r="B44" s="24">
        <f t="shared" ref="B44:G44" si="45">SUM(B39:B42)</f>
        <v>0</v>
      </c>
      <c r="C44" s="24">
        <f t="shared" si="45"/>
        <v>0</v>
      </c>
      <c r="D44" s="24">
        <f t="shared" si="45"/>
        <v>0</v>
      </c>
      <c r="E44" s="24">
        <f t="shared" si="45"/>
        <v>0</v>
      </c>
      <c r="F44" s="24">
        <f t="shared" si="45"/>
        <v>0</v>
      </c>
      <c r="G44" s="24">
        <f t="shared" si="45"/>
        <v>0</v>
      </c>
    </row>
    <row r="46" spans="1:7" ht="12.75" thickBot="1" x14ac:dyDescent="0.25"/>
    <row r="47" spans="1:7" ht="75" customHeight="1" thickBot="1" x14ac:dyDescent="0.25">
      <c r="A47" s="4" t="s">
        <v>156</v>
      </c>
      <c r="B47" s="5"/>
      <c r="C47" s="5"/>
      <c r="D47" s="5"/>
      <c r="E47" s="5"/>
      <c r="F47" s="5"/>
      <c r="G47" s="6"/>
    </row>
    <row r="48" spans="1:7" ht="16.5" customHeight="1" thickBot="1" x14ac:dyDescent="0.25">
      <c r="A48" s="7"/>
      <c r="B48" s="9" t="s">
        <v>56</v>
      </c>
      <c r="C48" s="10"/>
      <c r="D48" s="10"/>
      <c r="E48" s="10"/>
      <c r="F48" s="10"/>
      <c r="G48" s="14" t="s">
        <v>55</v>
      </c>
    </row>
    <row r="49" spans="1:7" ht="33" customHeight="1" thickBot="1" x14ac:dyDescent="0.25">
      <c r="A49" s="8" t="s">
        <v>50</v>
      </c>
      <c r="B49" s="13" t="s">
        <v>51</v>
      </c>
      <c r="C49" s="13" t="s">
        <v>114</v>
      </c>
      <c r="D49" s="13" t="s">
        <v>52</v>
      </c>
      <c r="E49" s="13" t="s">
        <v>53</v>
      </c>
      <c r="F49" s="13" t="s">
        <v>54</v>
      </c>
      <c r="G49" s="15"/>
    </row>
    <row r="50" spans="1:7" x14ac:dyDescent="0.2">
      <c r="A50" s="42"/>
      <c r="B50" s="41"/>
      <c r="C50" s="3"/>
      <c r="D50" s="3"/>
      <c r="E50" s="3"/>
      <c r="F50" s="3"/>
      <c r="G50" s="40"/>
    </row>
    <row r="51" spans="1:7" x14ac:dyDescent="0.2">
      <c r="A51" s="43" t="s">
        <v>12</v>
      </c>
      <c r="B51" s="29">
        <v>0</v>
      </c>
      <c r="C51" s="2">
        <v>0</v>
      </c>
      <c r="D51" s="2">
        <f t="shared" ref="D51:D63" si="46">B51+C51</f>
        <v>0</v>
      </c>
      <c r="E51" s="2">
        <v>0</v>
      </c>
      <c r="F51" s="2">
        <v>0</v>
      </c>
      <c r="G51" s="19">
        <f t="shared" ref="G51:G63" si="47">D51-E51</f>
        <v>0</v>
      </c>
    </row>
    <row r="52" spans="1:7" x14ac:dyDescent="0.2">
      <c r="A52" s="43"/>
      <c r="B52" s="29"/>
      <c r="C52" s="2"/>
      <c r="D52" s="2"/>
      <c r="E52" s="2"/>
      <c r="F52" s="2"/>
      <c r="G52" s="19"/>
    </row>
    <row r="53" spans="1:7" x14ac:dyDescent="0.2">
      <c r="A53" s="43" t="s">
        <v>11</v>
      </c>
      <c r="B53" s="29">
        <v>0</v>
      </c>
      <c r="C53" s="2">
        <v>0</v>
      </c>
      <c r="D53" s="2">
        <f t="shared" si="46"/>
        <v>0</v>
      </c>
      <c r="E53" s="2">
        <v>0</v>
      </c>
      <c r="F53" s="2">
        <v>0</v>
      </c>
      <c r="G53" s="19">
        <f t="shared" si="47"/>
        <v>0</v>
      </c>
    </row>
    <row r="54" spans="1:7" x14ac:dyDescent="0.2">
      <c r="A54" s="43"/>
      <c r="B54" s="29"/>
      <c r="C54" s="2"/>
      <c r="D54" s="2"/>
      <c r="E54" s="2"/>
      <c r="F54" s="2"/>
      <c r="G54" s="19"/>
    </row>
    <row r="55" spans="1:7" ht="24" x14ac:dyDescent="0.2">
      <c r="A55" s="43" t="s">
        <v>13</v>
      </c>
      <c r="B55" s="29">
        <v>0</v>
      </c>
      <c r="C55" s="2">
        <v>0</v>
      </c>
      <c r="D55" s="2">
        <f t="shared" si="46"/>
        <v>0</v>
      </c>
      <c r="E55" s="2">
        <v>0</v>
      </c>
      <c r="F55" s="2">
        <v>0</v>
      </c>
      <c r="G55" s="19">
        <f t="shared" si="47"/>
        <v>0</v>
      </c>
    </row>
    <row r="56" spans="1:7" x14ac:dyDescent="0.2">
      <c r="A56" s="43"/>
      <c r="B56" s="29"/>
      <c r="C56" s="2"/>
      <c r="D56" s="2"/>
      <c r="E56" s="2"/>
      <c r="F56" s="2"/>
      <c r="G56" s="19"/>
    </row>
    <row r="57" spans="1:7" x14ac:dyDescent="0.2">
      <c r="A57" s="43" t="s">
        <v>25</v>
      </c>
      <c r="B57" s="29">
        <v>0</v>
      </c>
      <c r="C57" s="2">
        <v>0</v>
      </c>
      <c r="D57" s="2">
        <f t="shared" si="46"/>
        <v>0</v>
      </c>
      <c r="E57" s="2">
        <v>0</v>
      </c>
      <c r="F57" s="2">
        <v>0</v>
      </c>
      <c r="G57" s="19">
        <f t="shared" si="47"/>
        <v>0</v>
      </c>
    </row>
    <row r="58" spans="1:7" x14ac:dyDescent="0.2">
      <c r="A58" s="43"/>
      <c r="B58" s="29"/>
      <c r="C58" s="2"/>
      <c r="D58" s="2"/>
      <c r="E58" s="2"/>
      <c r="F58" s="2"/>
      <c r="G58" s="19"/>
    </row>
    <row r="59" spans="1:7" ht="24" x14ac:dyDescent="0.2">
      <c r="A59" s="43" t="s">
        <v>26</v>
      </c>
      <c r="B59" s="29">
        <v>0</v>
      </c>
      <c r="C59" s="2">
        <v>0</v>
      </c>
      <c r="D59" s="2">
        <f t="shared" si="46"/>
        <v>0</v>
      </c>
      <c r="E59" s="2">
        <v>0</v>
      </c>
      <c r="F59" s="2">
        <v>0</v>
      </c>
      <c r="G59" s="19">
        <f t="shared" si="47"/>
        <v>0</v>
      </c>
    </row>
    <row r="60" spans="1:7" x14ac:dyDescent="0.2">
      <c r="A60" s="43"/>
      <c r="B60" s="29"/>
      <c r="C60" s="2"/>
      <c r="D60" s="2"/>
      <c r="E60" s="2"/>
      <c r="F60" s="2"/>
      <c r="G60" s="19"/>
    </row>
    <row r="61" spans="1:7" ht="24" x14ac:dyDescent="0.2">
      <c r="A61" s="43" t="s">
        <v>124</v>
      </c>
      <c r="B61" s="29">
        <v>0</v>
      </c>
      <c r="C61" s="2">
        <v>0</v>
      </c>
      <c r="D61" s="2">
        <f t="shared" ref="D61" si="48">B61+C61</f>
        <v>0</v>
      </c>
      <c r="E61" s="2">
        <v>0</v>
      </c>
      <c r="F61" s="2">
        <v>0</v>
      </c>
      <c r="G61" s="19">
        <f t="shared" ref="G61" si="49">D61-E61</f>
        <v>0</v>
      </c>
    </row>
    <row r="62" spans="1:7" x14ac:dyDescent="0.2">
      <c r="A62" s="43"/>
      <c r="B62" s="29"/>
      <c r="C62" s="2"/>
      <c r="D62" s="2"/>
      <c r="E62" s="2"/>
      <c r="F62" s="2"/>
      <c r="G62" s="19"/>
    </row>
    <row r="63" spans="1:7" x14ac:dyDescent="0.2">
      <c r="A63" s="43" t="s">
        <v>14</v>
      </c>
      <c r="B63" s="29">
        <v>0</v>
      </c>
      <c r="C63" s="2">
        <v>0</v>
      </c>
      <c r="D63" s="2">
        <f t="shared" si="46"/>
        <v>0</v>
      </c>
      <c r="E63" s="2">
        <v>0</v>
      </c>
      <c r="F63" s="2">
        <v>0</v>
      </c>
      <c r="G63" s="19">
        <f t="shared" si="47"/>
        <v>0</v>
      </c>
    </row>
    <row r="64" spans="1:7" x14ac:dyDescent="0.2">
      <c r="A64" s="43"/>
      <c r="B64" s="29"/>
      <c r="C64" s="2"/>
      <c r="D64" s="2"/>
      <c r="E64" s="2"/>
      <c r="F64" s="2"/>
      <c r="G64" s="19"/>
    </row>
    <row r="65" spans="1:7" x14ac:dyDescent="0.2">
      <c r="A65" s="43" t="s">
        <v>125</v>
      </c>
      <c r="B65" s="29">
        <v>0</v>
      </c>
      <c r="C65" s="2">
        <v>3461304</v>
      </c>
      <c r="D65" s="2">
        <f t="shared" ref="D65" si="50">B65+C65</f>
        <v>3461304</v>
      </c>
      <c r="E65" s="2">
        <v>3400000</v>
      </c>
      <c r="F65" s="2">
        <v>3400000</v>
      </c>
      <c r="G65" s="19">
        <f t="shared" ref="G65" si="51">D65-E65</f>
        <v>61304</v>
      </c>
    </row>
    <row r="66" spans="1:7" ht="12.75" thickBot="1" x14ac:dyDescent="0.25">
      <c r="A66" s="44"/>
      <c r="B66" s="30"/>
      <c r="C66" s="21"/>
      <c r="D66" s="21"/>
      <c r="E66" s="21"/>
      <c r="F66" s="21"/>
      <c r="G66" s="22"/>
    </row>
    <row r="67" spans="1:7" ht="17.25" customHeight="1" thickBot="1" x14ac:dyDescent="0.25">
      <c r="A67" s="23" t="s">
        <v>122</v>
      </c>
      <c r="B67" s="24">
        <f t="shared" ref="B67:G67" si="52">SUM(B51:B65)</f>
        <v>0</v>
      </c>
      <c r="C67" s="24">
        <f t="shared" si="52"/>
        <v>3461304</v>
      </c>
      <c r="D67" s="24">
        <f t="shared" si="52"/>
        <v>3461304</v>
      </c>
      <c r="E67" s="24">
        <f t="shared" si="52"/>
        <v>3400000</v>
      </c>
      <c r="F67" s="24">
        <f t="shared" si="52"/>
        <v>3400000</v>
      </c>
      <c r="G67" s="24">
        <f t="shared" si="52"/>
        <v>61304</v>
      </c>
    </row>
    <row r="69" spans="1:7" x14ac:dyDescent="0.2">
      <c r="A69" s="1" t="s">
        <v>115</v>
      </c>
    </row>
    <row r="75" spans="1:7" x14ac:dyDescent="0.2">
      <c r="A75" s="48" t="s">
        <v>158</v>
      </c>
      <c r="B75" s="48"/>
      <c r="C75" s="47" t="s">
        <v>159</v>
      </c>
      <c r="D75" s="47"/>
      <c r="E75" s="47"/>
      <c r="F75" s="49"/>
    </row>
    <row r="76" spans="1:7" ht="15" x14ac:dyDescent="0.25">
      <c r="A76" s="46" t="s">
        <v>160</v>
      </c>
      <c r="B76" s="46"/>
      <c r="C76" s="45" t="s">
        <v>161</v>
      </c>
      <c r="D76" s="45"/>
      <c r="E76" s="45"/>
      <c r="F76" s="49"/>
    </row>
    <row r="77" spans="1:7" ht="15" x14ac:dyDescent="0.25">
      <c r="A77" s="46" t="s">
        <v>162</v>
      </c>
      <c r="B77" s="46"/>
      <c r="C77" s="45" t="s">
        <v>163</v>
      </c>
      <c r="D77" s="45"/>
      <c r="E77" s="45"/>
      <c r="F77" s="49"/>
    </row>
    <row r="78" spans="1:7" x14ac:dyDescent="0.2">
      <c r="A78" s="50"/>
      <c r="B78" s="50"/>
      <c r="C78" s="50"/>
      <c r="D78" s="50"/>
      <c r="E78" s="50"/>
      <c r="F78" s="49"/>
    </row>
  </sheetData>
  <sheetProtection formatCells="0" formatColumns="0" formatRows="0" insertRows="0" deleteRows="0" autoFilter="0"/>
  <mergeCells count="15">
    <mergeCell ref="A75:B75"/>
    <mergeCell ref="C75:E75"/>
    <mergeCell ref="A76:B76"/>
    <mergeCell ref="C76:E76"/>
    <mergeCell ref="A77:B77"/>
    <mergeCell ref="C77:E77"/>
    <mergeCell ref="G2:G3"/>
    <mergeCell ref="A1:G1"/>
    <mergeCell ref="A35:G35"/>
    <mergeCell ref="G48:G49"/>
    <mergeCell ref="G36:G37"/>
    <mergeCell ref="A47:G47"/>
    <mergeCell ref="B2:F2"/>
    <mergeCell ref="B36:F36"/>
    <mergeCell ref="B48:F48"/>
  </mergeCells>
  <printOptions horizontalCentered="1"/>
  <pageMargins left="0.70866141732283472" right="0.70866141732283472" top="0.35433070866141736" bottom="0.35433070866141736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>
      <selection activeCell="I31" sqref="I31"/>
    </sheetView>
  </sheetViews>
  <sheetFormatPr baseColWidth="10" defaultColWidth="12" defaultRowHeight="12" x14ac:dyDescent="0.2"/>
  <cols>
    <col min="1" max="1" width="47" style="1" customWidth="1"/>
    <col min="2" max="2" width="17.33203125" style="1" customWidth="1"/>
    <col min="3" max="3" width="17.5" style="1" customWidth="1"/>
    <col min="4" max="7" width="18.33203125" style="1" customWidth="1"/>
    <col min="8" max="16384" width="12" style="1"/>
  </cols>
  <sheetData>
    <row r="1" spans="1:7" ht="76.5" customHeight="1" thickBot="1" x14ac:dyDescent="0.25">
      <c r="A1" s="4" t="s">
        <v>129</v>
      </c>
      <c r="B1" s="5"/>
      <c r="C1" s="5"/>
      <c r="D1" s="5"/>
      <c r="E1" s="5"/>
      <c r="F1" s="5"/>
      <c r="G1" s="6"/>
    </row>
    <row r="2" spans="1:7" ht="16.5" customHeight="1" thickBot="1" x14ac:dyDescent="0.25">
      <c r="A2" s="7"/>
      <c r="B2" s="9" t="s">
        <v>56</v>
      </c>
      <c r="C2" s="10"/>
      <c r="D2" s="10"/>
      <c r="E2" s="10"/>
      <c r="F2" s="10"/>
      <c r="G2" s="14" t="s">
        <v>55</v>
      </c>
    </row>
    <row r="3" spans="1:7" ht="30.75" customHeight="1" thickBot="1" x14ac:dyDescent="0.25">
      <c r="A3" s="8" t="s">
        <v>50</v>
      </c>
      <c r="B3" s="13" t="s">
        <v>51</v>
      </c>
      <c r="C3" s="13" t="s">
        <v>114</v>
      </c>
      <c r="D3" s="13" t="s">
        <v>52</v>
      </c>
      <c r="E3" s="13" t="s">
        <v>53</v>
      </c>
      <c r="F3" s="55" t="s">
        <v>54</v>
      </c>
      <c r="G3" s="15"/>
    </row>
    <row r="4" spans="1:7" x14ac:dyDescent="0.2">
      <c r="A4" s="51"/>
      <c r="B4" s="54"/>
      <c r="C4" s="31"/>
      <c r="D4" s="54"/>
      <c r="E4" s="31"/>
      <c r="F4" s="54"/>
      <c r="G4" s="56"/>
    </row>
    <row r="5" spans="1:7" x14ac:dyDescent="0.2">
      <c r="A5" s="52" t="s">
        <v>0</v>
      </c>
      <c r="B5" s="35">
        <v>941049764.65999997</v>
      </c>
      <c r="C5" s="32">
        <v>142941258.81999999</v>
      </c>
      <c r="D5" s="35">
        <f>B5+C5</f>
        <v>1083991023.48</v>
      </c>
      <c r="E5" s="32">
        <v>427225875.02999997</v>
      </c>
      <c r="F5" s="35">
        <v>427221225.08999997</v>
      </c>
      <c r="G5" s="32">
        <f>D5-E5</f>
        <v>656765148.45000005</v>
      </c>
    </row>
    <row r="6" spans="1:7" x14ac:dyDescent="0.2">
      <c r="A6" s="52"/>
      <c r="B6" s="35"/>
      <c r="C6" s="32"/>
      <c r="D6" s="35"/>
      <c r="E6" s="32"/>
      <c r="F6" s="35"/>
      <c r="G6" s="32"/>
    </row>
    <row r="7" spans="1:7" x14ac:dyDescent="0.2">
      <c r="A7" s="52" t="s">
        <v>1</v>
      </c>
      <c r="B7" s="35">
        <v>188447365</v>
      </c>
      <c r="C7" s="32">
        <v>238085049.69999999</v>
      </c>
      <c r="D7" s="35">
        <f>B7+C7</f>
        <v>426532414.69999999</v>
      </c>
      <c r="E7" s="32">
        <v>139591951.91999999</v>
      </c>
      <c r="F7" s="35">
        <v>138727086.49000001</v>
      </c>
      <c r="G7" s="32">
        <f>D7-E7</f>
        <v>286940462.77999997</v>
      </c>
    </row>
    <row r="8" spans="1:7" x14ac:dyDescent="0.2">
      <c r="A8" s="52"/>
      <c r="B8" s="35"/>
      <c r="C8" s="32"/>
      <c r="D8" s="35"/>
      <c r="E8" s="32"/>
      <c r="F8" s="35"/>
      <c r="G8" s="32"/>
    </row>
    <row r="9" spans="1:7" x14ac:dyDescent="0.2">
      <c r="A9" s="52" t="s">
        <v>2</v>
      </c>
      <c r="B9" s="35">
        <v>8410000</v>
      </c>
      <c r="C9" s="32">
        <v>0</v>
      </c>
      <c r="D9" s="35">
        <f>B9+C9</f>
        <v>8410000</v>
      </c>
      <c r="E9" s="32">
        <v>4203473.28</v>
      </c>
      <c r="F9" s="35">
        <v>4203473.28</v>
      </c>
      <c r="G9" s="32">
        <f>D9-E9</f>
        <v>4206526.72</v>
      </c>
    </row>
    <row r="10" spans="1:7" x14ac:dyDescent="0.2">
      <c r="A10" s="52"/>
      <c r="B10" s="35"/>
      <c r="C10" s="32"/>
      <c r="D10" s="35"/>
      <c r="E10" s="32"/>
      <c r="F10" s="35"/>
      <c r="G10" s="32"/>
    </row>
    <row r="11" spans="1:7" x14ac:dyDescent="0.2">
      <c r="A11" s="52" t="s">
        <v>39</v>
      </c>
      <c r="B11" s="35">
        <v>0</v>
      </c>
      <c r="C11" s="32">
        <v>0</v>
      </c>
      <c r="D11" s="35">
        <f>B11+C11</f>
        <v>0</v>
      </c>
      <c r="E11" s="32">
        <v>0</v>
      </c>
      <c r="F11" s="35">
        <v>0</v>
      </c>
      <c r="G11" s="32">
        <f>D11-E11</f>
        <v>0</v>
      </c>
    </row>
    <row r="12" spans="1:7" x14ac:dyDescent="0.2">
      <c r="A12" s="52"/>
      <c r="B12" s="35"/>
      <c r="C12" s="32"/>
      <c r="D12" s="35"/>
      <c r="E12" s="32"/>
      <c r="F12" s="35"/>
      <c r="G12" s="32"/>
    </row>
    <row r="13" spans="1:7" x14ac:dyDescent="0.2">
      <c r="A13" s="52" t="s">
        <v>36</v>
      </c>
      <c r="B13" s="35">
        <v>0</v>
      </c>
      <c r="C13" s="32">
        <v>0</v>
      </c>
      <c r="D13" s="35">
        <f>B13+C13</f>
        <v>0</v>
      </c>
      <c r="E13" s="32">
        <v>0</v>
      </c>
      <c r="F13" s="35">
        <v>0</v>
      </c>
      <c r="G13" s="32">
        <f>D13-E13</f>
        <v>0</v>
      </c>
    </row>
    <row r="14" spans="1:7" ht="12.75" thickBot="1" x14ac:dyDescent="0.25">
      <c r="A14" s="53"/>
      <c r="B14" s="35"/>
      <c r="C14" s="33"/>
      <c r="D14" s="35"/>
      <c r="E14" s="33"/>
      <c r="F14" s="35"/>
      <c r="G14" s="33"/>
    </row>
    <row r="15" spans="1:7" ht="15" customHeight="1" thickBot="1" x14ac:dyDescent="0.25">
      <c r="A15" s="23" t="s">
        <v>122</v>
      </c>
      <c r="B15" s="24">
        <f t="shared" ref="B15:G15" si="0">SUM(B5+B7+B9+B11+B13)</f>
        <v>1137907129.6599998</v>
      </c>
      <c r="C15" s="24">
        <f t="shared" si="0"/>
        <v>381026308.51999998</v>
      </c>
      <c r="D15" s="24">
        <f t="shared" si="0"/>
        <v>1518933438.1800001</v>
      </c>
      <c r="E15" s="24">
        <f t="shared" si="0"/>
        <v>571021300.2299999</v>
      </c>
      <c r="F15" s="24">
        <f t="shared" si="0"/>
        <v>570151784.8599999</v>
      </c>
      <c r="G15" s="24">
        <f t="shared" si="0"/>
        <v>947912137.95000005</v>
      </c>
    </row>
    <row r="18" spans="1:5" x14ac:dyDescent="0.2">
      <c r="A18" s="1" t="s">
        <v>115</v>
      </c>
    </row>
    <row r="23" spans="1:5" x14ac:dyDescent="0.2">
      <c r="A23" s="70"/>
      <c r="B23" s="70"/>
      <c r="C23" s="70"/>
      <c r="D23" s="70"/>
      <c r="E23" s="70"/>
    </row>
    <row r="24" spans="1:5" x14ac:dyDescent="0.2">
      <c r="A24" s="48" t="s">
        <v>158</v>
      </c>
      <c r="B24" s="48"/>
      <c r="C24" s="47" t="s">
        <v>159</v>
      </c>
      <c r="D24" s="47"/>
      <c r="E24" s="47"/>
    </row>
    <row r="25" spans="1:5" ht="15" x14ac:dyDescent="0.25">
      <c r="A25" s="46" t="s">
        <v>160</v>
      </c>
      <c r="B25" s="46"/>
      <c r="C25" s="45" t="s">
        <v>161</v>
      </c>
      <c r="D25" s="45"/>
      <c r="E25" s="45"/>
    </row>
    <row r="26" spans="1:5" ht="15" x14ac:dyDescent="0.25">
      <c r="A26" s="46" t="s">
        <v>162</v>
      </c>
      <c r="B26" s="46"/>
      <c r="C26" s="45" t="s">
        <v>163</v>
      </c>
      <c r="D26" s="45"/>
      <c r="E26" s="45"/>
    </row>
    <row r="27" spans="1:5" x14ac:dyDescent="0.2">
      <c r="A27" s="70"/>
      <c r="B27" s="70"/>
      <c r="C27" s="70"/>
      <c r="D27" s="70"/>
      <c r="E27" s="70"/>
    </row>
    <row r="28" spans="1:5" ht="12.75" x14ac:dyDescent="0.2">
      <c r="A28" s="71"/>
      <c r="B28" s="71"/>
      <c r="C28" s="71"/>
      <c r="D28" s="71"/>
      <c r="E28" s="71"/>
    </row>
  </sheetData>
  <sheetProtection formatCells="0" formatColumns="0" formatRows="0" autoFilter="0"/>
  <mergeCells count="9">
    <mergeCell ref="A25:B25"/>
    <mergeCell ref="C25:E25"/>
    <mergeCell ref="A26:B26"/>
    <mergeCell ref="C26:E26"/>
    <mergeCell ref="G2:G3"/>
    <mergeCell ref="A1:G1"/>
    <mergeCell ref="B2:F2"/>
    <mergeCell ref="A24:B24"/>
    <mergeCell ref="C24:E24"/>
  </mergeCells>
  <printOptions horizontalCentered="1"/>
  <pageMargins left="0.70866141732283472" right="0.70866141732283472" top="0.35433070866141736" bottom="0.35433070866141736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showGridLines="0" workbookViewId="0">
      <selection activeCell="G87" sqref="G87"/>
    </sheetView>
  </sheetViews>
  <sheetFormatPr baseColWidth="10" defaultColWidth="12" defaultRowHeight="12" x14ac:dyDescent="0.2"/>
  <cols>
    <col min="1" max="1" width="59.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73.5" customHeight="1" thickBot="1" x14ac:dyDescent="0.25">
      <c r="A1" s="4" t="s">
        <v>128</v>
      </c>
      <c r="B1" s="5"/>
      <c r="C1" s="5"/>
      <c r="D1" s="5"/>
      <c r="E1" s="5"/>
      <c r="F1" s="5"/>
      <c r="G1" s="6"/>
    </row>
    <row r="2" spans="1:8" ht="18" customHeight="1" thickBot="1" x14ac:dyDescent="0.25">
      <c r="A2" s="7"/>
      <c r="B2" s="9" t="s">
        <v>56</v>
      </c>
      <c r="C2" s="10"/>
      <c r="D2" s="10"/>
      <c r="E2" s="10"/>
      <c r="F2" s="11"/>
      <c r="G2" s="14" t="s">
        <v>55</v>
      </c>
    </row>
    <row r="3" spans="1:8" ht="31.5" customHeight="1" thickBot="1" x14ac:dyDescent="0.25">
      <c r="A3" s="8" t="s">
        <v>50</v>
      </c>
      <c r="B3" s="13" t="s">
        <v>51</v>
      </c>
      <c r="C3" s="13" t="s">
        <v>114</v>
      </c>
      <c r="D3" s="13" t="s">
        <v>52</v>
      </c>
      <c r="E3" s="59" t="s">
        <v>53</v>
      </c>
      <c r="F3" s="13" t="s">
        <v>54</v>
      </c>
      <c r="G3" s="15"/>
    </row>
    <row r="4" spans="1:8" x14ac:dyDescent="0.2">
      <c r="A4" s="62" t="s">
        <v>57</v>
      </c>
      <c r="B4" s="60">
        <f>SUM(B5:B11)</f>
        <v>550360640.01999998</v>
      </c>
      <c r="C4" s="65">
        <f>SUM(C5:C11)</f>
        <v>0</v>
      </c>
      <c r="D4" s="60">
        <f>B4+C4</f>
        <v>550360640.01999998</v>
      </c>
      <c r="E4" s="65">
        <f>SUM(E5:E11)</f>
        <v>214145328.28</v>
      </c>
      <c r="F4" s="60">
        <f>SUM(F5:F11)</f>
        <v>214145328.28</v>
      </c>
      <c r="G4" s="65">
        <f>D4-E4</f>
        <v>336215311.74000001</v>
      </c>
    </row>
    <row r="5" spans="1:8" x14ac:dyDescent="0.2">
      <c r="A5" s="61" t="s">
        <v>61</v>
      </c>
      <c r="B5" s="35">
        <v>314219738.25</v>
      </c>
      <c r="C5" s="32">
        <v>-1509522.59</v>
      </c>
      <c r="D5" s="35">
        <f t="shared" ref="D5:D68" si="0">B5+C5</f>
        <v>312710215.66000003</v>
      </c>
      <c r="E5" s="32">
        <v>133388245.58</v>
      </c>
      <c r="F5" s="35">
        <v>133388245.58</v>
      </c>
      <c r="G5" s="32">
        <f t="shared" ref="G5:G68" si="1">D5-E5</f>
        <v>179321970.08000004</v>
      </c>
      <c r="H5" s="63">
        <v>1100</v>
      </c>
    </row>
    <row r="6" spans="1:8" x14ac:dyDescent="0.2">
      <c r="A6" s="61" t="s">
        <v>62</v>
      </c>
      <c r="B6" s="35">
        <v>2500000</v>
      </c>
      <c r="C6" s="32">
        <v>0</v>
      </c>
      <c r="D6" s="35">
        <f t="shared" si="0"/>
        <v>2500000</v>
      </c>
      <c r="E6" s="32">
        <v>2444542.1</v>
      </c>
      <c r="F6" s="35">
        <v>2444542.1</v>
      </c>
      <c r="G6" s="32">
        <f t="shared" si="1"/>
        <v>55457.899999999907</v>
      </c>
      <c r="H6" s="63">
        <v>1200</v>
      </c>
    </row>
    <row r="7" spans="1:8" x14ac:dyDescent="0.2">
      <c r="A7" s="61" t="s">
        <v>63</v>
      </c>
      <c r="B7" s="35">
        <v>63163140.380000003</v>
      </c>
      <c r="C7" s="32">
        <v>1548114.62</v>
      </c>
      <c r="D7" s="35">
        <f t="shared" si="0"/>
        <v>64711255</v>
      </c>
      <c r="E7" s="32">
        <v>15047708.51</v>
      </c>
      <c r="F7" s="35">
        <v>15047708.51</v>
      </c>
      <c r="G7" s="32">
        <f t="shared" si="1"/>
        <v>49663546.490000002</v>
      </c>
      <c r="H7" s="63">
        <v>1300</v>
      </c>
    </row>
    <row r="8" spans="1:8" x14ac:dyDescent="0.2">
      <c r="A8" s="61" t="s">
        <v>33</v>
      </c>
      <c r="B8" s="35">
        <v>128470119.26000001</v>
      </c>
      <c r="C8" s="32">
        <v>-45949.83</v>
      </c>
      <c r="D8" s="35">
        <f t="shared" si="0"/>
        <v>128424169.43000001</v>
      </c>
      <c r="E8" s="32">
        <v>45115149.93</v>
      </c>
      <c r="F8" s="35">
        <v>45115149.93</v>
      </c>
      <c r="G8" s="32">
        <f t="shared" si="1"/>
        <v>83309019.5</v>
      </c>
      <c r="H8" s="63">
        <v>1400</v>
      </c>
    </row>
    <row r="9" spans="1:8" x14ac:dyDescent="0.2">
      <c r="A9" s="61" t="s">
        <v>64</v>
      </c>
      <c r="B9" s="35">
        <v>41694642.130000003</v>
      </c>
      <c r="C9" s="32">
        <v>320357.8</v>
      </c>
      <c r="D9" s="35">
        <f t="shared" si="0"/>
        <v>42014999.93</v>
      </c>
      <c r="E9" s="32">
        <v>18149682.16</v>
      </c>
      <c r="F9" s="35">
        <v>18149682.16</v>
      </c>
      <c r="G9" s="32">
        <f t="shared" si="1"/>
        <v>23865317.77</v>
      </c>
      <c r="H9" s="63">
        <v>1500</v>
      </c>
    </row>
    <row r="10" spans="1:8" x14ac:dyDescent="0.2">
      <c r="A10" s="61" t="s">
        <v>34</v>
      </c>
      <c r="B10" s="35">
        <v>313000</v>
      </c>
      <c r="C10" s="32">
        <v>-313000</v>
      </c>
      <c r="D10" s="35">
        <f t="shared" si="0"/>
        <v>0</v>
      </c>
      <c r="E10" s="32">
        <v>0</v>
      </c>
      <c r="F10" s="35">
        <v>0</v>
      </c>
      <c r="G10" s="32">
        <f t="shared" si="1"/>
        <v>0</v>
      </c>
      <c r="H10" s="63">
        <v>1600</v>
      </c>
    </row>
    <row r="11" spans="1:8" x14ac:dyDescent="0.2">
      <c r="A11" s="61" t="s">
        <v>65</v>
      </c>
      <c r="B11" s="35">
        <v>0</v>
      </c>
      <c r="C11" s="32">
        <v>0</v>
      </c>
      <c r="D11" s="35">
        <f t="shared" si="0"/>
        <v>0</v>
      </c>
      <c r="E11" s="32">
        <v>0</v>
      </c>
      <c r="F11" s="35">
        <v>0</v>
      </c>
      <c r="G11" s="32">
        <f t="shared" si="1"/>
        <v>0</v>
      </c>
      <c r="H11" s="63">
        <v>1700</v>
      </c>
    </row>
    <row r="12" spans="1:8" x14ac:dyDescent="0.2">
      <c r="A12" s="57" t="s">
        <v>117</v>
      </c>
      <c r="B12" s="60">
        <f>SUM(B13:B21)</f>
        <v>89227862.489999995</v>
      </c>
      <c r="C12" s="68">
        <f>SUM(C13:C21)</f>
        <v>17135005.279999997</v>
      </c>
      <c r="D12" s="60">
        <f t="shared" si="0"/>
        <v>106362867.77</v>
      </c>
      <c r="E12" s="68">
        <f>SUM(E13:E21)</f>
        <v>33498442.969999999</v>
      </c>
      <c r="F12" s="60">
        <f>SUM(F13:F21)</f>
        <v>33496122.969999999</v>
      </c>
      <c r="G12" s="68">
        <f t="shared" si="1"/>
        <v>72864424.799999997</v>
      </c>
      <c r="H12" s="67">
        <v>0</v>
      </c>
    </row>
    <row r="13" spans="1:8" x14ac:dyDescent="0.2">
      <c r="A13" s="61" t="s">
        <v>66</v>
      </c>
      <c r="B13" s="35">
        <v>9033000</v>
      </c>
      <c r="C13" s="32">
        <v>-735259.2</v>
      </c>
      <c r="D13" s="35">
        <f t="shared" si="0"/>
        <v>8297740.7999999998</v>
      </c>
      <c r="E13" s="32">
        <v>5216343.55</v>
      </c>
      <c r="F13" s="35">
        <v>5216343.55</v>
      </c>
      <c r="G13" s="32">
        <f t="shared" si="1"/>
        <v>3081397.25</v>
      </c>
      <c r="H13" s="63">
        <v>2100</v>
      </c>
    </row>
    <row r="14" spans="1:8" x14ac:dyDescent="0.2">
      <c r="A14" s="61" t="s">
        <v>67</v>
      </c>
      <c r="B14" s="35">
        <v>4333387</v>
      </c>
      <c r="C14" s="32">
        <v>427247.32</v>
      </c>
      <c r="D14" s="35">
        <f t="shared" si="0"/>
        <v>4760634.32</v>
      </c>
      <c r="E14" s="32">
        <v>1903392.66</v>
      </c>
      <c r="F14" s="35">
        <v>1903392.66</v>
      </c>
      <c r="G14" s="32">
        <f t="shared" si="1"/>
        <v>2857241.66</v>
      </c>
      <c r="H14" s="63">
        <v>2200</v>
      </c>
    </row>
    <row r="15" spans="1:8" x14ac:dyDescent="0.2">
      <c r="A15" s="61" t="s">
        <v>68</v>
      </c>
      <c r="B15" s="35">
        <v>15000</v>
      </c>
      <c r="C15" s="32">
        <v>0</v>
      </c>
      <c r="D15" s="35">
        <f t="shared" si="0"/>
        <v>15000</v>
      </c>
      <c r="E15" s="32">
        <v>0</v>
      </c>
      <c r="F15" s="35">
        <v>0</v>
      </c>
      <c r="G15" s="32">
        <f t="shared" si="1"/>
        <v>15000</v>
      </c>
      <c r="H15" s="63">
        <v>2300</v>
      </c>
    </row>
    <row r="16" spans="1:8" x14ac:dyDescent="0.2">
      <c r="A16" s="61" t="s">
        <v>69</v>
      </c>
      <c r="B16" s="35">
        <v>24237600</v>
      </c>
      <c r="C16" s="32">
        <v>13219809.35</v>
      </c>
      <c r="D16" s="35">
        <f t="shared" si="0"/>
        <v>37457409.350000001</v>
      </c>
      <c r="E16" s="32">
        <v>4451842.6900000004</v>
      </c>
      <c r="F16" s="35">
        <v>4451842.6900000004</v>
      </c>
      <c r="G16" s="32">
        <f t="shared" si="1"/>
        <v>33005566.66</v>
      </c>
      <c r="H16" s="63">
        <v>2400</v>
      </c>
    </row>
    <row r="17" spans="1:8" x14ac:dyDescent="0.2">
      <c r="A17" s="61" t="s">
        <v>70</v>
      </c>
      <c r="B17" s="35">
        <v>1632000</v>
      </c>
      <c r="C17" s="32">
        <v>280000</v>
      </c>
      <c r="D17" s="35">
        <f t="shared" si="0"/>
        <v>1912000</v>
      </c>
      <c r="E17" s="32">
        <v>241410.58</v>
      </c>
      <c r="F17" s="35">
        <v>241410.58</v>
      </c>
      <c r="G17" s="32">
        <f t="shared" si="1"/>
        <v>1670589.42</v>
      </c>
      <c r="H17" s="63">
        <v>2500</v>
      </c>
    </row>
    <row r="18" spans="1:8" x14ac:dyDescent="0.2">
      <c r="A18" s="61" t="s">
        <v>71</v>
      </c>
      <c r="B18" s="35">
        <v>22524975.489999998</v>
      </c>
      <c r="C18" s="32">
        <v>5329645.29</v>
      </c>
      <c r="D18" s="35">
        <f t="shared" si="0"/>
        <v>27854620.779999997</v>
      </c>
      <c r="E18" s="32">
        <v>17684232.18</v>
      </c>
      <c r="F18" s="35">
        <v>17684232.18</v>
      </c>
      <c r="G18" s="32">
        <f t="shared" si="1"/>
        <v>10170388.599999998</v>
      </c>
      <c r="H18" s="63">
        <v>2600</v>
      </c>
    </row>
    <row r="19" spans="1:8" x14ac:dyDescent="0.2">
      <c r="A19" s="61" t="s">
        <v>72</v>
      </c>
      <c r="B19" s="35">
        <v>15294400</v>
      </c>
      <c r="C19" s="32">
        <v>2581715.2000000002</v>
      </c>
      <c r="D19" s="35">
        <f t="shared" si="0"/>
        <v>17876115.199999999</v>
      </c>
      <c r="E19" s="32">
        <v>1419502.02</v>
      </c>
      <c r="F19" s="35">
        <v>1419502.02</v>
      </c>
      <c r="G19" s="32">
        <f t="shared" si="1"/>
        <v>16456613.18</v>
      </c>
      <c r="H19" s="63">
        <v>2700</v>
      </c>
    </row>
    <row r="20" spans="1:8" x14ac:dyDescent="0.2">
      <c r="A20" s="61" t="s">
        <v>73</v>
      </c>
      <c r="B20" s="35">
        <v>1550000</v>
      </c>
      <c r="C20" s="32">
        <v>250000</v>
      </c>
      <c r="D20" s="35">
        <f t="shared" si="0"/>
        <v>1800000</v>
      </c>
      <c r="E20" s="32">
        <v>250000</v>
      </c>
      <c r="F20" s="35">
        <v>250000</v>
      </c>
      <c r="G20" s="32">
        <f t="shared" si="1"/>
        <v>1550000</v>
      </c>
      <c r="H20" s="63">
        <v>2800</v>
      </c>
    </row>
    <row r="21" spans="1:8" x14ac:dyDescent="0.2">
      <c r="A21" s="61" t="s">
        <v>74</v>
      </c>
      <c r="B21" s="35">
        <v>10607500</v>
      </c>
      <c r="C21" s="32">
        <v>-4218152.68</v>
      </c>
      <c r="D21" s="35">
        <f t="shared" si="0"/>
        <v>6389347.3200000003</v>
      </c>
      <c r="E21" s="32">
        <v>2331719.29</v>
      </c>
      <c r="F21" s="35">
        <v>2329399.29</v>
      </c>
      <c r="G21" s="32">
        <f t="shared" si="1"/>
        <v>4057628.0300000003</v>
      </c>
      <c r="H21" s="63">
        <v>2900</v>
      </c>
    </row>
    <row r="22" spans="1:8" x14ac:dyDescent="0.2">
      <c r="A22" s="57" t="s">
        <v>58</v>
      </c>
      <c r="B22" s="60">
        <f>SUM(B23:B31)</f>
        <v>143107409.88999999</v>
      </c>
      <c r="C22" s="68">
        <f>SUM(C23:C31)</f>
        <v>110993466.61999997</v>
      </c>
      <c r="D22" s="60">
        <f t="shared" si="0"/>
        <v>254100876.50999996</v>
      </c>
      <c r="E22" s="68">
        <f>SUM(E23:E31)</f>
        <v>107893376.82000001</v>
      </c>
      <c r="F22" s="60">
        <f>SUM(F23:F31)</f>
        <v>107891046.88000001</v>
      </c>
      <c r="G22" s="68">
        <f t="shared" si="1"/>
        <v>146207499.68999994</v>
      </c>
      <c r="H22" s="67">
        <v>0</v>
      </c>
    </row>
    <row r="23" spans="1:8" x14ac:dyDescent="0.2">
      <c r="A23" s="61" t="s">
        <v>75</v>
      </c>
      <c r="B23" s="35">
        <v>27597784.440000001</v>
      </c>
      <c r="C23" s="32">
        <v>8031549.2000000002</v>
      </c>
      <c r="D23" s="35">
        <f t="shared" si="0"/>
        <v>35629333.640000001</v>
      </c>
      <c r="E23" s="32">
        <v>23407811.719999999</v>
      </c>
      <c r="F23" s="35">
        <v>23407811.719999999</v>
      </c>
      <c r="G23" s="32">
        <f t="shared" si="1"/>
        <v>12221521.920000002</v>
      </c>
      <c r="H23" s="63">
        <v>3100</v>
      </c>
    </row>
    <row r="24" spans="1:8" x14ac:dyDescent="0.2">
      <c r="A24" s="61" t="s">
        <v>76</v>
      </c>
      <c r="B24" s="35">
        <v>10705000</v>
      </c>
      <c r="C24" s="32">
        <v>4028137.73</v>
      </c>
      <c r="D24" s="35">
        <f t="shared" si="0"/>
        <v>14733137.73</v>
      </c>
      <c r="E24" s="32">
        <v>4852242.1900000004</v>
      </c>
      <c r="F24" s="35">
        <v>4852242.1900000004</v>
      </c>
      <c r="G24" s="32">
        <f t="shared" si="1"/>
        <v>9880895.5399999991</v>
      </c>
      <c r="H24" s="63">
        <v>3200</v>
      </c>
    </row>
    <row r="25" spans="1:8" x14ac:dyDescent="0.2">
      <c r="A25" s="61" t="s">
        <v>77</v>
      </c>
      <c r="B25" s="35">
        <v>16910000</v>
      </c>
      <c r="C25" s="32">
        <v>66130140.799999997</v>
      </c>
      <c r="D25" s="35">
        <f t="shared" si="0"/>
        <v>83040140.799999997</v>
      </c>
      <c r="E25" s="32">
        <v>31074011.989999998</v>
      </c>
      <c r="F25" s="35">
        <v>31071682.050000001</v>
      </c>
      <c r="G25" s="32">
        <f t="shared" si="1"/>
        <v>51966128.810000002</v>
      </c>
      <c r="H25" s="63">
        <v>3300</v>
      </c>
    </row>
    <row r="26" spans="1:8" x14ac:dyDescent="0.2">
      <c r="A26" s="61" t="s">
        <v>78</v>
      </c>
      <c r="B26" s="35">
        <v>8000000</v>
      </c>
      <c r="C26" s="32">
        <v>16781981.82</v>
      </c>
      <c r="D26" s="35">
        <f t="shared" si="0"/>
        <v>24781981.82</v>
      </c>
      <c r="E26" s="32">
        <v>13711377.18</v>
      </c>
      <c r="F26" s="35">
        <v>13711377.18</v>
      </c>
      <c r="G26" s="32">
        <f t="shared" si="1"/>
        <v>11070604.640000001</v>
      </c>
      <c r="H26" s="63">
        <v>3400</v>
      </c>
    </row>
    <row r="27" spans="1:8" x14ac:dyDescent="0.2">
      <c r="A27" s="61" t="s">
        <v>79</v>
      </c>
      <c r="B27" s="35">
        <v>18210500</v>
      </c>
      <c r="C27" s="32">
        <v>10821902.039999999</v>
      </c>
      <c r="D27" s="35">
        <f t="shared" si="0"/>
        <v>29032402.039999999</v>
      </c>
      <c r="E27" s="32">
        <v>14642046.949999999</v>
      </c>
      <c r="F27" s="35">
        <v>14642046.949999999</v>
      </c>
      <c r="G27" s="32">
        <f t="shared" si="1"/>
        <v>14390355.09</v>
      </c>
      <c r="H27" s="63">
        <v>3500</v>
      </c>
    </row>
    <row r="28" spans="1:8" x14ac:dyDescent="0.2">
      <c r="A28" s="61" t="s">
        <v>126</v>
      </c>
      <c r="B28" s="35">
        <v>8071500</v>
      </c>
      <c r="C28" s="32">
        <v>1417233.03</v>
      </c>
      <c r="D28" s="35">
        <f t="shared" si="0"/>
        <v>9488733.0299999993</v>
      </c>
      <c r="E28" s="32">
        <v>1870492.7</v>
      </c>
      <c r="F28" s="35">
        <v>1870492.7</v>
      </c>
      <c r="G28" s="32">
        <f t="shared" si="1"/>
        <v>7618240.3299999991</v>
      </c>
      <c r="H28" s="63">
        <v>3600</v>
      </c>
    </row>
    <row r="29" spans="1:8" x14ac:dyDescent="0.2">
      <c r="A29" s="61" t="s">
        <v>80</v>
      </c>
      <c r="B29" s="35">
        <v>590000</v>
      </c>
      <c r="C29" s="32">
        <v>30000</v>
      </c>
      <c r="D29" s="35">
        <f t="shared" si="0"/>
        <v>620000</v>
      </c>
      <c r="E29" s="32">
        <v>206241.42</v>
      </c>
      <c r="F29" s="35">
        <v>206241.42</v>
      </c>
      <c r="G29" s="32">
        <f t="shared" si="1"/>
        <v>413758.57999999996</v>
      </c>
      <c r="H29" s="63">
        <v>3700</v>
      </c>
    </row>
    <row r="30" spans="1:8" x14ac:dyDescent="0.2">
      <c r="A30" s="61" t="s">
        <v>81</v>
      </c>
      <c r="B30" s="35">
        <v>33370000</v>
      </c>
      <c r="C30" s="32">
        <v>3430000</v>
      </c>
      <c r="D30" s="35">
        <f t="shared" si="0"/>
        <v>36800000</v>
      </c>
      <c r="E30" s="32">
        <v>12600250.26</v>
      </c>
      <c r="F30" s="35">
        <v>12600250.26</v>
      </c>
      <c r="G30" s="32">
        <f t="shared" si="1"/>
        <v>24199749.740000002</v>
      </c>
      <c r="H30" s="63">
        <v>3800</v>
      </c>
    </row>
    <row r="31" spans="1:8" x14ac:dyDescent="0.2">
      <c r="A31" s="61" t="s">
        <v>18</v>
      </c>
      <c r="B31" s="35">
        <v>19652625.449999999</v>
      </c>
      <c r="C31" s="32">
        <v>322522</v>
      </c>
      <c r="D31" s="35">
        <f t="shared" si="0"/>
        <v>19975147.449999999</v>
      </c>
      <c r="E31" s="32">
        <v>5528902.4100000001</v>
      </c>
      <c r="F31" s="35">
        <v>5528902.4100000001</v>
      </c>
      <c r="G31" s="32">
        <f t="shared" si="1"/>
        <v>14446245.039999999</v>
      </c>
      <c r="H31" s="63">
        <v>3900</v>
      </c>
    </row>
    <row r="32" spans="1:8" x14ac:dyDescent="0.2">
      <c r="A32" s="57" t="s">
        <v>118</v>
      </c>
      <c r="B32" s="60">
        <f>SUM(B33:B41)</f>
        <v>155053852.25999999</v>
      </c>
      <c r="C32" s="68">
        <f>SUM(C33:C41)</f>
        <v>9008682.3099999987</v>
      </c>
      <c r="D32" s="60">
        <f t="shared" si="0"/>
        <v>164062534.56999999</v>
      </c>
      <c r="E32" s="68">
        <f>SUM(E33:E41)</f>
        <v>69992762.149999991</v>
      </c>
      <c r="F32" s="60">
        <f>SUM(F33:F41)</f>
        <v>69992762.149999991</v>
      </c>
      <c r="G32" s="68">
        <f t="shared" si="1"/>
        <v>94069772.420000002</v>
      </c>
      <c r="H32" s="67">
        <v>0</v>
      </c>
    </row>
    <row r="33" spans="1:8" x14ac:dyDescent="0.2">
      <c r="A33" s="61" t="s">
        <v>82</v>
      </c>
      <c r="B33" s="35">
        <v>0</v>
      </c>
      <c r="C33" s="32">
        <v>3461304</v>
      </c>
      <c r="D33" s="35">
        <f t="shared" si="0"/>
        <v>3461304</v>
      </c>
      <c r="E33" s="32">
        <v>3400000</v>
      </c>
      <c r="F33" s="35">
        <v>3400000</v>
      </c>
      <c r="G33" s="32">
        <f t="shared" si="1"/>
        <v>61304</v>
      </c>
      <c r="H33" s="63">
        <v>4100</v>
      </c>
    </row>
    <row r="34" spans="1:8" x14ac:dyDescent="0.2">
      <c r="A34" s="61" t="s">
        <v>83</v>
      </c>
      <c r="B34" s="35">
        <v>97262465.290000007</v>
      </c>
      <c r="C34" s="32">
        <v>7538687.3099999996</v>
      </c>
      <c r="D34" s="35">
        <f t="shared" si="0"/>
        <v>104801152.60000001</v>
      </c>
      <c r="E34" s="32">
        <v>48695468.909999996</v>
      </c>
      <c r="F34" s="35">
        <v>48695468.909999996</v>
      </c>
      <c r="G34" s="32">
        <f t="shared" si="1"/>
        <v>56105683.690000013</v>
      </c>
      <c r="H34" s="63">
        <v>4200</v>
      </c>
    </row>
    <row r="35" spans="1:8" x14ac:dyDescent="0.2">
      <c r="A35" s="61" t="s">
        <v>84</v>
      </c>
      <c r="B35" s="35">
        <v>22300000</v>
      </c>
      <c r="C35" s="32">
        <v>-3700000</v>
      </c>
      <c r="D35" s="35">
        <f t="shared" si="0"/>
        <v>18600000</v>
      </c>
      <c r="E35" s="32">
        <v>8173200</v>
      </c>
      <c r="F35" s="35">
        <v>8173200</v>
      </c>
      <c r="G35" s="32">
        <f t="shared" si="1"/>
        <v>10426800</v>
      </c>
      <c r="H35" s="63">
        <v>4300</v>
      </c>
    </row>
    <row r="36" spans="1:8" x14ac:dyDescent="0.2">
      <c r="A36" s="61" t="s">
        <v>85</v>
      </c>
      <c r="B36" s="35">
        <v>35491386.969999999</v>
      </c>
      <c r="C36" s="32">
        <v>1708691</v>
      </c>
      <c r="D36" s="35">
        <f t="shared" si="0"/>
        <v>37200077.969999999</v>
      </c>
      <c r="E36" s="32">
        <v>9724093.2400000002</v>
      </c>
      <c r="F36" s="35">
        <v>9724093.2400000002</v>
      </c>
      <c r="G36" s="32">
        <f t="shared" si="1"/>
        <v>27475984.729999997</v>
      </c>
      <c r="H36" s="63">
        <v>4400</v>
      </c>
    </row>
    <row r="37" spans="1:8" x14ac:dyDescent="0.2">
      <c r="A37" s="61" t="s">
        <v>39</v>
      </c>
      <c r="B37" s="35">
        <v>0</v>
      </c>
      <c r="C37" s="32">
        <v>0</v>
      </c>
      <c r="D37" s="35">
        <f t="shared" si="0"/>
        <v>0</v>
      </c>
      <c r="E37" s="32">
        <v>0</v>
      </c>
      <c r="F37" s="35">
        <v>0</v>
      </c>
      <c r="G37" s="32">
        <f t="shared" si="1"/>
        <v>0</v>
      </c>
      <c r="H37" s="63">
        <v>4500</v>
      </c>
    </row>
    <row r="38" spans="1:8" x14ac:dyDescent="0.2">
      <c r="A38" s="61" t="s">
        <v>86</v>
      </c>
      <c r="B38" s="35">
        <v>0</v>
      </c>
      <c r="C38" s="32">
        <v>0</v>
      </c>
      <c r="D38" s="35">
        <f t="shared" si="0"/>
        <v>0</v>
      </c>
      <c r="E38" s="32">
        <v>0</v>
      </c>
      <c r="F38" s="35">
        <v>0</v>
      </c>
      <c r="G38" s="32">
        <f t="shared" si="1"/>
        <v>0</v>
      </c>
      <c r="H38" s="63">
        <v>4600</v>
      </c>
    </row>
    <row r="39" spans="1:8" x14ac:dyDescent="0.2">
      <c r="A39" s="61" t="s">
        <v>87</v>
      </c>
      <c r="B39" s="35">
        <v>0</v>
      </c>
      <c r="C39" s="32">
        <v>0</v>
      </c>
      <c r="D39" s="35">
        <f t="shared" si="0"/>
        <v>0</v>
      </c>
      <c r="E39" s="32">
        <v>0</v>
      </c>
      <c r="F39" s="35">
        <v>0</v>
      </c>
      <c r="G39" s="32">
        <f t="shared" si="1"/>
        <v>0</v>
      </c>
      <c r="H39" s="63">
        <v>4700</v>
      </c>
    </row>
    <row r="40" spans="1:8" x14ac:dyDescent="0.2">
      <c r="A40" s="61" t="s">
        <v>35</v>
      </c>
      <c r="B40" s="35">
        <v>0</v>
      </c>
      <c r="C40" s="32">
        <v>0</v>
      </c>
      <c r="D40" s="35">
        <f t="shared" si="0"/>
        <v>0</v>
      </c>
      <c r="E40" s="32">
        <v>0</v>
      </c>
      <c r="F40" s="35">
        <v>0</v>
      </c>
      <c r="G40" s="32">
        <f t="shared" si="1"/>
        <v>0</v>
      </c>
      <c r="H40" s="63">
        <v>4800</v>
      </c>
    </row>
    <row r="41" spans="1:8" x14ac:dyDescent="0.2">
      <c r="A41" s="61" t="s">
        <v>88</v>
      </c>
      <c r="B41" s="35">
        <v>0</v>
      </c>
      <c r="C41" s="32">
        <v>0</v>
      </c>
      <c r="D41" s="35">
        <f t="shared" si="0"/>
        <v>0</v>
      </c>
      <c r="E41" s="32">
        <v>0</v>
      </c>
      <c r="F41" s="35">
        <v>0</v>
      </c>
      <c r="G41" s="32">
        <f t="shared" si="1"/>
        <v>0</v>
      </c>
      <c r="H41" s="63">
        <v>4900</v>
      </c>
    </row>
    <row r="42" spans="1:8" x14ac:dyDescent="0.2">
      <c r="A42" s="57" t="s">
        <v>119</v>
      </c>
      <c r="B42" s="60">
        <f>SUM(B43:B51)</f>
        <v>8008800</v>
      </c>
      <c r="C42" s="68">
        <f>SUM(C43:C51)</f>
        <v>43633591.869999997</v>
      </c>
      <c r="D42" s="60">
        <f t="shared" si="0"/>
        <v>51642391.869999997</v>
      </c>
      <c r="E42" s="68">
        <f>SUM(E43:E51)</f>
        <v>34962045.880000003</v>
      </c>
      <c r="F42" s="60">
        <f>SUM(F43:F51)</f>
        <v>34150045.880000003</v>
      </c>
      <c r="G42" s="68">
        <f t="shared" si="1"/>
        <v>16680345.989999995</v>
      </c>
      <c r="H42" s="67">
        <v>0</v>
      </c>
    </row>
    <row r="43" spans="1:8" x14ac:dyDescent="0.2">
      <c r="A43" s="66" t="s">
        <v>89</v>
      </c>
      <c r="B43" s="35">
        <v>2500000</v>
      </c>
      <c r="C43" s="32">
        <v>0</v>
      </c>
      <c r="D43" s="35">
        <f t="shared" si="0"/>
        <v>2500000</v>
      </c>
      <c r="E43" s="32">
        <v>1573420.07</v>
      </c>
      <c r="F43" s="35">
        <v>1573420.07</v>
      </c>
      <c r="G43" s="32">
        <f t="shared" si="1"/>
        <v>926579.92999999993</v>
      </c>
      <c r="H43" s="63">
        <v>5100</v>
      </c>
    </row>
    <row r="44" spans="1:8" x14ac:dyDescent="0.2">
      <c r="A44" s="61" t="s">
        <v>90</v>
      </c>
      <c r="B44" s="35">
        <v>0</v>
      </c>
      <c r="C44" s="32">
        <v>4350</v>
      </c>
      <c r="D44" s="35">
        <f t="shared" si="0"/>
        <v>4350</v>
      </c>
      <c r="E44" s="32">
        <v>4350</v>
      </c>
      <c r="F44" s="35">
        <v>4350</v>
      </c>
      <c r="G44" s="32">
        <f t="shared" si="1"/>
        <v>0</v>
      </c>
      <c r="H44" s="63">
        <v>5200</v>
      </c>
    </row>
    <row r="45" spans="1:8" x14ac:dyDescent="0.2">
      <c r="A45" s="61" t="s">
        <v>91</v>
      </c>
      <c r="B45" s="35">
        <v>0</v>
      </c>
      <c r="C45" s="32">
        <v>0</v>
      </c>
      <c r="D45" s="35">
        <f t="shared" si="0"/>
        <v>0</v>
      </c>
      <c r="E45" s="32">
        <v>0</v>
      </c>
      <c r="F45" s="35">
        <v>0</v>
      </c>
      <c r="G45" s="32">
        <f t="shared" si="1"/>
        <v>0</v>
      </c>
      <c r="H45" s="63">
        <v>5300</v>
      </c>
    </row>
    <row r="46" spans="1:8" x14ac:dyDescent="0.2">
      <c r="A46" s="61" t="s">
        <v>92</v>
      </c>
      <c r="B46" s="35">
        <v>0</v>
      </c>
      <c r="C46" s="32">
        <v>26938827.809999999</v>
      </c>
      <c r="D46" s="35">
        <f t="shared" si="0"/>
        <v>26938827.809999999</v>
      </c>
      <c r="E46" s="32">
        <v>15059990.619999999</v>
      </c>
      <c r="F46" s="35">
        <v>15059990.619999999</v>
      </c>
      <c r="G46" s="32">
        <f t="shared" si="1"/>
        <v>11878837.189999999</v>
      </c>
      <c r="H46" s="63">
        <v>5400</v>
      </c>
    </row>
    <row r="47" spans="1:8" x14ac:dyDescent="0.2">
      <c r="A47" s="61" t="s">
        <v>93</v>
      </c>
      <c r="B47" s="35">
        <v>0</v>
      </c>
      <c r="C47" s="32">
        <v>0</v>
      </c>
      <c r="D47" s="35">
        <f t="shared" si="0"/>
        <v>0</v>
      </c>
      <c r="E47" s="32">
        <v>0</v>
      </c>
      <c r="F47" s="35">
        <v>0</v>
      </c>
      <c r="G47" s="32">
        <f t="shared" si="1"/>
        <v>0</v>
      </c>
      <c r="H47" s="63">
        <v>5500</v>
      </c>
    </row>
    <row r="48" spans="1:8" x14ac:dyDescent="0.2">
      <c r="A48" s="61" t="s">
        <v>94</v>
      </c>
      <c r="B48" s="35">
        <v>1000000</v>
      </c>
      <c r="C48" s="32">
        <v>16013700.699999999</v>
      </c>
      <c r="D48" s="35">
        <f t="shared" si="0"/>
        <v>17013700.699999999</v>
      </c>
      <c r="E48" s="32">
        <v>14935576.83</v>
      </c>
      <c r="F48" s="35">
        <v>14935576.83</v>
      </c>
      <c r="G48" s="32">
        <f t="shared" si="1"/>
        <v>2078123.8699999992</v>
      </c>
      <c r="H48" s="63">
        <v>5600</v>
      </c>
    </row>
    <row r="49" spans="1:8" x14ac:dyDescent="0.2">
      <c r="A49" s="61" t="s">
        <v>95</v>
      </c>
      <c r="B49" s="35">
        <v>0</v>
      </c>
      <c r="C49" s="32">
        <v>0</v>
      </c>
      <c r="D49" s="35">
        <f t="shared" si="0"/>
        <v>0</v>
      </c>
      <c r="E49" s="32">
        <v>0</v>
      </c>
      <c r="F49" s="35">
        <v>0</v>
      </c>
      <c r="G49" s="32">
        <f t="shared" si="1"/>
        <v>0</v>
      </c>
      <c r="H49" s="63">
        <v>5700</v>
      </c>
    </row>
    <row r="50" spans="1:8" x14ac:dyDescent="0.2">
      <c r="A50" s="61" t="s">
        <v>96</v>
      </c>
      <c r="B50" s="35">
        <v>0</v>
      </c>
      <c r="C50" s="32">
        <v>0</v>
      </c>
      <c r="D50" s="35">
        <f t="shared" si="0"/>
        <v>0</v>
      </c>
      <c r="E50" s="32">
        <v>0</v>
      </c>
      <c r="F50" s="35">
        <v>0</v>
      </c>
      <c r="G50" s="32">
        <f t="shared" si="1"/>
        <v>0</v>
      </c>
      <c r="H50" s="63">
        <v>5800</v>
      </c>
    </row>
    <row r="51" spans="1:8" x14ac:dyDescent="0.2">
      <c r="A51" s="61" t="s">
        <v>97</v>
      </c>
      <c r="B51" s="35">
        <v>4508800</v>
      </c>
      <c r="C51" s="32">
        <v>676713.36</v>
      </c>
      <c r="D51" s="35">
        <f t="shared" si="0"/>
        <v>5185513.3600000003</v>
      </c>
      <c r="E51" s="32">
        <v>3388708.36</v>
      </c>
      <c r="F51" s="35">
        <v>2576708.36</v>
      </c>
      <c r="G51" s="32">
        <f t="shared" si="1"/>
        <v>1796805.0000000005</v>
      </c>
      <c r="H51" s="63">
        <v>5900</v>
      </c>
    </row>
    <row r="52" spans="1:8" x14ac:dyDescent="0.2">
      <c r="A52" s="57" t="s">
        <v>59</v>
      </c>
      <c r="B52" s="60">
        <f>SUM(B53:B55)</f>
        <v>178638565</v>
      </c>
      <c r="C52" s="68">
        <f>SUM(C53:C55)</f>
        <v>196101457.82999998</v>
      </c>
      <c r="D52" s="60">
        <f t="shared" si="0"/>
        <v>374740022.82999998</v>
      </c>
      <c r="E52" s="68">
        <f>SUM(E53:E55)</f>
        <v>104629906.03999999</v>
      </c>
      <c r="F52" s="60">
        <f>SUM(F53:F55)</f>
        <v>104577040.61000001</v>
      </c>
      <c r="G52" s="68">
        <f t="shared" si="1"/>
        <v>270110116.78999996</v>
      </c>
      <c r="H52" s="67">
        <v>0</v>
      </c>
    </row>
    <row r="53" spans="1:8" x14ac:dyDescent="0.2">
      <c r="A53" s="61" t="s">
        <v>98</v>
      </c>
      <c r="B53" s="35">
        <v>178638565</v>
      </c>
      <c r="C53" s="32">
        <v>139981383.22999999</v>
      </c>
      <c r="D53" s="35">
        <f t="shared" si="0"/>
        <v>318619948.23000002</v>
      </c>
      <c r="E53" s="32">
        <v>68117518.379999995</v>
      </c>
      <c r="F53" s="35">
        <v>68046214.230000004</v>
      </c>
      <c r="G53" s="32">
        <f t="shared" si="1"/>
        <v>250502429.85000002</v>
      </c>
      <c r="H53" s="63">
        <v>6100</v>
      </c>
    </row>
    <row r="54" spans="1:8" x14ac:dyDescent="0.2">
      <c r="A54" s="61" t="s">
        <v>99</v>
      </c>
      <c r="B54" s="35">
        <v>0</v>
      </c>
      <c r="C54" s="32">
        <v>56120074.600000001</v>
      </c>
      <c r="D54" s="35">
        <f t="shared" si="0"/>
        <v>56120074.600000001</v>
      </c>
      <c r="E54" s="32">
        <v>36512387.659999996</v>
      </c>
      <c r="F54" s="35">
        <v>36530826.380000003</v>
      </c>
      <c r="G54" s="32">
        <f t="shared" si="1"/>
        <v>19607686.940000005</v>
      </c>
      <c r="H54" s="63">
        <v>6200</v>
      </c>
    </row>
    <row r="55" spans="1:8" x14ac:dyDescent="0.2">
      <c r="A55" s="61" t="s">
        <v>100</v>
      </c>
      <c r="B55" s="35">
        <v>0</v>
      </c>
      <c r="C55" s="32">
        <v>0</v>
      </c>
      <c r="D55" s="35">
        <f t="shared" si="0"/>
        <v>0</v>
      </c>
      <c r="E55" s="32">
        <v>0</v>
      </c>
      <c r="F55" s="35">
        <v>0</v>
      </c>
      <c r="G55" s="32">
        <f t="shared" si="1"/>
        <v>0</v>
      </c>
      <c r="H55" s="63">
        <v>6300</v>
      </c>
    </row>
    <row r="56" spans="1:8" x14ac:dyDescent="0.2">
      <c r="A56" s="57" t="s">
        <v>120</v>
      </c>
      <c r="B56" s="60">
        <f>SUM(B57:B63)</f>
        <v>0</v>
      </c>
      <c r="C56" s="68">
        <f>SUM(C57:C63)</f>
        <v>4154104.61</v>
      </c>
      <c r="D56" s="60">
        <f t="shared" si="0"/>
        <v>4154104.61</v>
      </c>
      <c r="E56" s="68">
        <f>SUM(E57:E63)</f>
        <v>0</v>
      </c>
      <c r="F56" s="60">
        <f>SUM(F57:F63)</f>
        <v>0</v>
      </c>
      <c r="G56" s="68">
        <f t="shared" si="1"/>
        <v>4154104.61</v>
      </c>
      <c r="H56" s="67">
        <v>0</v>
      </c>
    </row>
    <row r="57" spans="1:8" x14ac:dyDescent="0.2">
      <c r="A57" s="61" t="s">
        <v>127</v>
      </c>
      <c r="B57" s="35">
        <v>0</v>
      </c>
      <c r="C57" s="32">
        <v>0</v>
      </c>
      <c r="D57" s="35">
        <f t="shared" si="0"/>
        <v>0</v>
      </c>
      <c r="E57" s="32">
        <v>0</v>
      </c>
      <c r="F57" s="35">
        <v>0</v>
      </c>
      <c r="G57" s="32">
        <f t="shared" si="1"/>
        <v>0</v>
      </c>
      <c r="H57" s="63">
        <v>7100</v>
      </c>
    </row>
    <row r="58" spans="1:8" x14ac:dyDescent="0.2">
      <c r="A58" s="61" t="s">
        <v>101</v>
      </c>
      <c r="B58" s="35">
        <v>0</v>
      </c>
      <c r="C58" s="32">
        <v>0</v>
      </c>
      <c r="D58" s="35">
        <f t="shared" si="0"/>
        <v>0</v>
      </c>
      <c r="E58" s="32">
        <v>0</v>
      </c>
      <c r="F58" s="35">
        <v>0</v>
      </c>
      <c r="G58" s="32">
        <f t="shared" si="1"/>
        <v>0</v>
      </c>
      <c r="H58" s="63">
        <v>7200</v>
      </c>
    </row>
    <row r="59" spans="1:8" x14ac:dyDescent="0.2">
      <c r="A59" s="61" t="s">
        <v>102</v>
      </c>
      <c r="B59" s="35">
        <v>0</v>
      </c>
      <c r="C59" s="32">
        <v>0</v>
      </c>
      <c r="D59" s="35">
        <f t="shared" si="0"/>
        <v>0</v>
      </c>
      <c r="E59" s="32">
        <v>0</v>
      </c>
      <c r="F59" s="35">
        <v>0</v>
      </c>
      <c r="G59" s="32">
        <f t="shared" si="1"/>
        <v>0</v>
      </c>
      <c r="H59" s="63">
        <v>7300</v>
      </c>
    </row>
    <row r="60" spans="1:8" x14ac:dyDescent="0.2">
      <c r="A60" s="61" t="s">
        <v>103</v>
      </c>
      <c r="B60" s="35">
        <v>0</v>
      </c>
      <c r="C60" s="32">
        <v>0</v>
      </c>
      <c r="D60" s="35">
        <f t="shared" si="0"/>
        <v>0</v>
      </c>
      <c r="E60" s="32">
        <v>0</v>
      </c>
      <c r="F60" s="35">
        <v>0</v>
      </c>
      <c r="G60" s="32">
        <f t="shared" si="1"/>
        <v>0</v>
      </c>
      <c r="H60" s="63">
        <v>7400</v>
      </c>
    </row>
    <row r="61" spans="1:8" x14ac:dyDescent="0.2">
      <c r="A61" s="61" t="s">
        <v>104</v>
      </c>
      <c r="B61" s="35">
        <v>0</v>
      </c>
      <c r="C61" s="32">
        <v>0</v>
      </c>
      <c r="D61" s="35">
        <f t="shared" si="0"/>
        <v>0</v>
      </c>
      <c r="E61" s="32">
        <v>0</v>
      </c>
      <c r="F61" s="35">
        <v>0</v>
      </c>
      <c r="G61" s="32">
        <f t="shared" si="1"/>
        <v>0</v>
      </c>
      <c r="H61" s="63">
        <v>7500</v>
      </c>
    </row>
    <row r="62" spans="1:8" x14ac:dyDescent="0.2">
      <c r="A62" s="61" t="s">
        <v>105</v>
      </c>
      <c r="B62" s="35">
        <v>0</v>
      </c>
      <c r="C62" s="32">
        <v>0</v>
      </c>
      <c r="D62" s="35">
        <f t="shared" si="0"/>
        <v>0</v>
      </c>
      <c r="E62" s="32">
        <v>0</v>
      </c>
      <c r="F62" s="35">
        <v>0</v>
      </c>
      <c r="G62" s="32">
        <f t="shared" si="1"/>
        <v>0</v>
      </c>
      <c r="H62" s="63">
        <v>7600</v>
      </c>
    </row>
    <row r="63" spans="1:8" x14ac:dyDescent="0.2">
      <c r="A63" s="61" t="s">
        <v>106</v>
      </c>
      <c r="B63" s="35">
        <v>0</v>
      </c>
      <c r="C63" s="32">
        <v>4154104.61</v>
      </c>
      <c r="D63" s="35">
        <f t="shared" si="0"/>
        <v>4154104.61</v>
      </c>
      <c r="E63" s="32">
        <v>0</v>
      </c>
      <c r="F63" s="35">
        <v>0</v>
      </c>
      <c r="G63" s="32">
        <f t="shared" si="1"/>
        <v>4154104.61</v>
      </c>
      <c r="H63" s="63">
        <v>7900</v>
      </c>
    </row>
    <row r="64" spans="1:8" x14ac:dyDescent="0.2">
      <c r="A64" s="57" t="s">
        <v>121</v>
      </c>
      <c r="B64" s="60">
        <f>SUM(B65:B67)</f>
        <v>0</v>
      </c>
      <c r="C64" s="68">
        <f>SUM(C65:C67)</f>
        <v>0</v>
      </c>
      <c r="D64" s="60">
        <f t="shared" si="0"/>
        <v>0</v>
      </c>
      <c r="E64" s="68">
        <f>SUM(E65:E67)</f>
        <v>0</v>
      </c>
      <c r="F64" s="60">
        <f>SUM(F65:F67)</f>
        <v>0</v>
      </c>
      <c r="G64" s="68">
        <f t="shared" si="1"/>
        <v>0</v>
      </c>
      <c r="H64" s="67">
        <v>0</v>
      </c>
    </row>
    <row r="65" spans="1:8" x14ac:dyDescent="0.2">
      <c r="A65" s="61" t="s">
        <v>36</v>
      </c>
      <c r="B65" s="35">
        <v>0</v>
      </c>
      <c r="C65" s="32">
        <v>0</v>
      </c>
      <c r="D65" s="35">
        <f t="shared" si="0"/>
        <v>0</v>
      </c>
      <c r="E65" s="32">
        <v>0</v>
      </c>
      <c r="F65" s="35">
        <v>0</v>
      </c>
      <c r="G65" s="32">
        <f t="shared" si="1"/>
        <v>0</v>
      </c>
      <c r="H65" s="63">
        <v>8100</v>
      </c>
    </row>
    <row r="66" spans="1:8" x14ac:dyDescent="0.2">
      <c r="A66" s="61" t="s">
        <v>37</v>
      </c>
      <c r="B66" s="35">
        <v>0</v>
      </c>
      <c r="C66" s="32">
        <v>0</v>
      </c>
      <c r="D66" s="35">
        <f t="shared" si="0"/>
        <v>0</v>
      </c>
      <c r="E66" s="32">
        <v>0</v>
      </c>
      <c r="F66" s="35">
        <v>0</v>
      </c>
      <c r="G66" s="32">
        <f t="shared" si="1"/>
        <v>0</v>
      </c>
      <c r="H66" s="63">
        <v>8300</v>
      </c>
    </row>
    <row r="67" spans="1:8" x14ac:dyDescent="0.2">
      <c r="A67" s="61" t="s">
        <v>38</v>
      </c>
      <c r="B67" s="35">
        <v>0</v>
      </c>
      <c r="C67" s="32">
        <v>0</v>
      </c>
      <c r="D67" s="35">
        <f t="shared" si="0"/>
        <v>0</v>
      </c>
      <c r="E67" s="32">
        <v>0</v>
      </c>
      <c r="F67" s="35">
        <v>0</v>
      </c>
      <c r="G67" s="32">
        <f t="shared" si="1"/>
        <v>0</v>
      </c>
      <c r="H67" s="63">
        <v>8500</v>
      </c>
    </row>
    <row r="68" spans="1:8" x14ac:dyDescent="0.2">
      <c r="A68" s="57" t="s">
        <v>60</v>
      </c>
      <c r="B68" s="60">
        <f>SUM(B69:B75)</f>
        <v>13510000</v>
      </c>
      <c r="C68" s="68">
        <f>SUM(C69:C75)</f>
        <v>0</v>
      </c>
      <c r="D68" s="60">
        <f t="shared" si="0"/>
        <v>13510000</v>
      </c>
      <c r="E68" s="68">
        <f>SUM(E69:E75)</f>
        <v>5899438.0899999999</v>
      </c>
      <c r="F68" s="60">
        <f>SUM(F69:F75)</f>
        <v>5899438.0899999999</v>
      </c>
      <c r="G68" s="68">
        <f t="shared" si="1"/>
        <v>7610561.9100000001</v>
      </c>
      <c r="H68" s="67">
        <v>0</v>
      </c>
    </row>
    <row r="69" spans="1:8" x14ac:dyDescent="0.2">
      <c r="A69" s="61" t="s">
        <v>107</v>
      </c>
      <c r="B69" s="35">
        <v>8410000</v>
      </c>
      <c r="C69" s="32">
        <v>0</v>
      </c>
      <c r="D69" s="35">
        <f t="shared" ref="D69:D75" si="2">B69+C69</f>
        <v>8410000</v>
      </c>
      <c r="E69" s="32">
        <v>4203473.28</v>
      </c>
      <c r="F69" s="35">
        <v>4203473.28</v>
      </c>
      <c r="G69" s="32">
        <f t="shared" ref="G69:G75" si="3">D69-E69</f>
        <v>4206526.72</v>
      </c>
      <c r="H69" s="63">
        <v>9100</v>
      </c>
    </row>
    <row r="70" spans="1:8" x14ac:dyDescent="0.2">
      <c r="A70" s="61" t="s">
        <v>108</v>
      </c>
      <c r="B70" s="35">
        <v>5100000</v>
      </c>
      <c r="C70" s="32">
        <v>0</v>
      </c>
      <c r="D70" s="35">
        <f t="shared" si="2"/>
        <v>5100000</v>
      </c>
      <c r="E70" s="32">
        <v>1695964.81</v>
      </c>
      <c r="F70" s="35">
        <v>1695964.81</v>
      </c>
      <c r="G70" s="32">
        <f t="shared" si="3"/>
        <v>3404035.19</v>
      </c>
      <c r="H70" s="63">
        <v>9200</v>
      </c>
    </row>
    <row r="71" spans="1:8" x14ac:dyDescent="0.2">
      <c r="A71" s="61" t="s">
        <v>109</v>
      </c>
      <c r="B71" s="35">
        <v>0</v>
      </c>
      <c r="C71" s="32">
        <v>0</v>
      </c>
      <c r="D71" s="35">
        <f t="shared" si="2"/>
        <v>0</v>
      </c>
      <c r="E71" s="32">
        <v>0</v>
      </c>
      <c r="F71" s="35">
        <v>0</v>
      </c>
      <c r="G71" s="32">
        <f t="shared" si="3"/>
        <v>0</v>
      </c>
      <c r="H71" s="63">
        <v>9300</v>
      </c>
    </row>
    <row r="72" spans="1:8" x14ac:dyDescent="0.2">
      <c r="A72" s="61" t="s">
        <v>110</v>
      </c>
      <c r="B72" s="35">
        <v>0</v>
      </c>
      <c r="C72" s="32">
        <v>0</v>
      </c>
      <c r="D72" s="35">
        <f t="shared" si="2"/>
        <v>0</v>
      </c>
      <c r="E72" s="32">
        <v>0</v>
      </c>
      <c r="F72" s="35">
        <v>0</v>
      </c>
      <c r="G72" s="32">
        <f t="shared" si="3"/>
        <v>0</v>
      </c>
      <c r="H72" s="63">
        <v>9400</v>
      </c>
    </row>
    <row r="73" spans="1:8" x14ac:dyDescent="0.2">
      <c r="A73" s="61" t="s">
        <v>111</v>
      </c>
      <c r="B73" s="35">
        <v>0</v>
      </c>
      <c r="C73" s="32">
        <v>0</v>
      </c>
      <c r="D73" s="35">
        <f t="shared" si="2"/>
        <v>0</v>
      </c>
      <c r="E73" s="32">
        <v>0</v>
      </c>
      <c r="F73" s="35">
        <v>0</v>
      </c>
      <c r="G73" s="32">
        <f t="shared" si="3"/>
        <v>0</v>
      </c>
      <c r="H73" s="63">
        <v>9500</v>
      </c>
    </row>
    <row r="74" spans="1:8" x14ac:dyDescent="0.2">
      <c r="A74" s="61" t="s">
        <v>112</v>
      </c>
      <c r="B74" s="35">
        <v>0</v>
      </c>
      <c r="C74" s="32">
        <v>0</v>
      </c>
      <c r="D74" s="35">
        <f t="shared" si="2"/>
        <v>0</v>
      </c>
      <c r="E74" s="32">
        <v>0</v>
      </c>
      <c r="F74" s="35">
        <v>0</v>
      </c>
      <c r="G74" s="32">
        <f t="shared" si="3"/>
        <v>0</v>
      </c>
      <c r="H74" s="63">
        <v>9600</v>
      </c>
    </row>
    <row r="75" spans="1:8" ht="12.75" thickBot="1" x14ac:dyDescent="0.25">
      <c r="A75" s="69" t="s">
        <v>113</v>
      </c>
      <c r="B75" s="35">
        <v>0</v>
      </c>
      <c r="C75" s="33">
        <v>0</v>
      </c>
      <c r="D75" s="35">
        <f t="shared" si="2"/>
        <v>0</v>
      </c>
      <c r="E75" s="33">
        <v>0</v>
      </c>
      <c r="F75" s="35">
        <v>0</v>
      </c>
      <c r="G75" s="33">
        <f t="shared" si="3"/>
        <v>0</v>
      </c>
      <c r="H75" s="63">
        <v>9900</v>
      </c>
    </row>
    <row r="76" spans="1:8" ht="16.5" customHeight="1" thickBot="1" x14ac:dyDescent="0.25">
      <c r="A76" s="23" t="s">
        <v>122</v>
      </c>
      <c r="B76" s="24">
        <f t="shared" ref="B76:G76" si="4">SUM(B4+B12+B22+B32+B42+B52+B56+B64+B68)</f>
        <v>1137907129.6599998</v>
      </c>
      <c r="C76" s="24">
        <f t="shared" si="4"/>
        <v>381026308.51999998</v>
      </c>
      <c r="D76" s="24">
        <f t="shared" si="4"/>
        <v>1518933438.1799996</v>
      </c>
      <c r="E76" s="24">
        <f t="shared" si="4"/>
        <v>571021300.23000002</v>
      </c>
      <c r="F76" s="24">
        <f t="shared" si="4"/>
        <v>570151784.86000001</v>
      </c>
      <c r="G76" s="24">
        <f t="shared" si="4"/>
        <v>947912137.94999993</v>
      </c>
    </row>
    <row r="78" spans="1:8" x14ac:dyDescent="0.2">
      <c r="A78" s="1" t="s">
        <v>115</v>
      </c>
    </row>
    <row r="83" spans="1:5" x14ac:dyDescent="0.2">
      <c r="A83" s="79"/>
      <c r="B83" s="79"/>
      <c r="C83" s="79"/>
      <c r="D83" s="79"/>
      <c r="E83" s="79"/>
    </row>
    <row r="84" spans="1:5" x14ac:dyDescent="0.2">
      <c r="A84" s="79"/>
      <c r="B84" s="79"/>
      <c r="C84" s="79"/>
      <c r="D84" s="79"/>
      <c r="E84" s="79"/>
    </row>
    <row r="85" spans="1:5" x14ac:dyDescent="0.2">
      <c r="A85" s="48" t="s">
        <v>158</v>
      </c>
      <c r="B85" s="48"/>
      <c r="C85" s="47" t="s">
        <v>159</v>
      </c>
      <c r="D85" s="47"/>
      <c r="E85" s="47"/>
    </row>
    <row r="86" spans="1:5" ht="15" x14ac:dyDescent="0.25">
      <c r="A86" s="46" t="s">
        <v>160</v>
      </c>
      <c r="B86" s="46"/>
      <c r="C86" s="45" t="s">
        <v>161</v>
      </c>
      <c r="D86" s="45"/>
      <c r="E86" s="45"/>
    </row>
    <row r="87" spans="1:5" ht="15" x14ac:dyDescent="0.25">
      <c r="A87" s="46" t="s">
        <v>162</v>
      </c>
      <c r="B87" s="46"/>
      <c r="C87" s="45" t="s">
        <v>163</v>
      </c>
      <c r="D87" s="45"/>
      <c r="E87" s="45"/>
    </row>
    <row r="88" spans="1:5" x14ac:dyDescent="0.2">
      <c r="A88" s="79"/>
      <c r="B88" s="79"/>
      <c r="C88" s="79"/>
      <c r="D88" s="79"/>
      <c r="E88" s="79"/>
    </row>
  </sheetData>
  <sheetProtection formatCells="0" formatColumns="0" formatRows="0" autoFilter="0"/>
  <mergeCells count="9">
    <mergeCell ref="A87:B87"/>
    <mergeCell ref="C87:E87"/>
    <mergeCell ref="A85:B85"/>
    <mergeCell ref="C85:E85"/>
    <mergeCell ref="A1:G1"/>
    <mergeCell ref="G2:G3"/>
    <mergeCell ref="B2:F2"/>
    <mergeCell ref="A86:B86"/>
    <mergeCell ref="C86:E86"/>
  </mergeCells>
  <printOptions horizontalCentered="1"/>
  <pageMargins left="0.70866141732283472" right="0.70866141732283472" top="0.35433070866141736" bottom="0.35433070866141736" header="0.31496062992125984" footer="0.31496062992125984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workbookViewId="0">
      <selection activeCell="J50" sqref="J50"/>
    </sheetView>
  </sheetViews>
  <sheetFormatPr baseColWidth="10" defaultColWidth="12" defaultRowHeight="12" x14ac:dyDescent="0.2"/>
  <cols>
    <col min="1" max="1" width="72.33203125" style="1" customWidth="1"/>
    <col min="2" max="7" width="18.33203125" style="1" customWidth="1"/>
    <col min="8" max="16384" width="12" style="1"/>
  </cols>
  <sheetData>
    <row r="1" spans="1:7" ht="76.5" customHeight="1" thickBot="1" x14ac:dyDescent="0.25">
      <c r="A1" s="4" t="s">
        <v>157</v>
      </c>
      <c r="B1" s="5"/>
      <c r="C1" s="5"/>
      <c r="D1" s="5"/>
      <c r="E1" s="5"/>
      <c r="F1" s="5"/>
      <c r="G1" s="6"/>
    </row>
    <row r="2" spans="1:7" ht="17.25" customHeight="1" thickBot="1" x14ac:dyDescent="0.25">
      <c r="A2" s="7"/>
      <c r="B2" s="9" t="s">
        <v>56</v>
      </c>
      <c r="C2" s="10"/>
      <c r="D2" s="10"/>
      <c r="E2" s="10"/>
      <c r="F2" s="10"/>
      <c r="G2" s="14" t="s">
        <v>55</v>
      </c>
    </row>
    <row r="3" spans="1:7" ht="32.25" customHeight="1" thickBot="1" x14ac:dyDescent="0.25">
      <c r="A3" s="8" t="s">
        <v>50</v>
      </c>
      <c r="B3" s="13" t="s">
        <v>51</v>
      </c>
      <c r="C3" s="13" t="s">
        <v>114</v>
      </c>
      <c r="D3" s="25" t="s">
        <v>52</v>
      </c>
      <c r="E3" s="13" t="s">
        <v>53</v>
      </c>
      <c r="F3" s="55" t="s">
        <v>54</v>
      </c>
      <c r="G3" s="15"/>
    </row>
    <row r="4" spans="1:7" x14ac:dyDescent="0.2">
      <c r="A4" s="51"/>
      <c r="B4" s="54"/>
      <c r="C4" s="31"/>
      <c r="D4" s="54"/>
      <c r="E4" s="31"/>
      <c r="F4" s="54"/>
      <c r="G4" s="56"/>
    </row>
    <row r="5" spans="1:7" x14ac:dyDescent="0.2">
      <c r="A5" s="74" t="s">
        <v>15</v>
      </c>
      <c r="B5" s="77">
        <f t="shared" ref="B5:G5" si="0">SUM(B6:B13)</f>
        <v>493843267.35000002</v>
      </c>
      <c r="C5" s="58">
        <f t="shared" si="0"/>
        <v>88827209.629999995</v>
      </c>
      <c r="D5" s="77">
        <f t="shared" si="0"/>
        <v>582670476.9799999</v>
      </c>
      <c r="E5" s="58">
        <f t="shared" si="0"/>
        <v>255009804</v>
      </c>
      <c r="F5" s="77">
        <f t="shared" si="0"/>
        <v>254195484</v>
      </c>
      <c r="G5" s="58">
        <f t="shared" si="0"/>
        <v>327660672.98000002</v>
      </c>
    </row>
    <row r="6" spans="1:7" x14ac:dyDescent="0.2">
      <c r="A6" s="73" t="s">
        <v>40</v>
      </c>
      <c r="B6" s="78">
        <v>16462300.130000001</v>
      </c>
      <c r="C6" s="64">
        <v>407294.93</v>
      </c>
      <c r="D6" s="78">
        <f>B6+C6</f>
        <v>16869595.060000002</v>
      </c>
      <c r="E6" s="64">
        <v>7520952.6500000004</v>
      </c>
      <c r="F6" s="78">
        <v>7520952.6500000004</v>
      </c>
      <c r="G6" s="64">
        <f>D6-E6</f>
        <v>9348642.410000002</v>
      </c>
    </row>
    <row r="7" spans="1:7" x14ac:dyDescent="0.2">
      <c r="A7" s="73" t="s">
        <v>16</v>
      </c>
      <c r="B7" s="78">
        <v>1544759.37</v>
      </c>
      <c r="C7" s="64">
        <v>55111.1</v>
      </c>
      <c r="D7" s="78">
        <f t="shared" ref="D7:D13" si="1">B7+C7</f>
        <v>1599870.4700000002</v>
      </c>
      <c r="E7" s="64">
        <v>596215.48</v>
      </c>
      <c r="F7" s="78">
        <v>596215.48</v>
      </c>
      <c r="G7" s="64">
        <f t="shared" ref="G7:G13" si="2">D7-E7</f>
        <v>1003654.9900000002</v>
      </c>
    </row>
    <row r="8" spans="1:7" x14ac:dyDescent="0.2">
      <c r="A8" s="73" t="s">
        <v>116</v>
      </c>
      <c r="B8" s="78">
        <v>79098627.980000004</v>
      </c>
      <c r="C8" s="64">
        <v>2347568.4500000002</v>
      </c>
      <c r="D8" s="78">
        <f t="shared" si="1"/>
        <v>81446196.430000007</v>
      </c>
      <c r="E8" s="64">
        <v>33268276.859999999</v>
      </c>
      <c r="F8" s="78">
        <v>33268276.859999999</v>
      </c>
      <c r="G8" s="64">
        <f t="shared" si="2"/>
        <v>48177919.570000008</v>
      </c>
    </row>
    <row r="9" spans="1:7" x14ac:dyDescent="0.2">
      <c r="A9" s="73" t="s">
        <v>3</v>
      </c>
      <c r="B9" s="78">
        <v>0</v>
      </c>
      <c r="C9" s="64">
        <v>0</v>
      </c>
      <c r="D9" s="78">
        <f t="shared" si="1"/>
        <v>0</v>
      </c>
      <c r="E9" s="64">
        <v>0</v>
      </c>
      <c r="F9" s="78">
        <v>0</v>
      </c>
      <c r="G9" s="64">
        <f t="shared" si="2"/>
        <v>0</v>
      </c>
    </row>
    <row r="10" spans="1:7" x14ac:dyDescent="0.2">
      <c r="A10" s="73" t="s">
        <v>22</v>
      </c>
      <c r="B10" s="78">
        <v>83388473.629999995</v>
      </c>
      <c r="C10" s="64">
        <v>28847228.82</v>
      </c>
      <c r="D10" s="78">
        <f t="shared" si="1"/>
        <v>112235702.44999999</v>
      </c>
      <c r="E10" s="64">
        <v>46736555.710000001</v>
      </c>
      <c r="F10" s="78">
        <v>46736555.710000001</v>
      </c>
      <c r="G10" s="64">
        <f t="shared" si="2"/>
        <v>65499146.739999987</v>
      </c>
    </row>
    <row r="11" spans="1:7" x14ac:dyDescent="0.2">
      <c r="A11" s="73" t="s">
        <v>17</v>
      </c>
      <c r="B11" s="78">
        <v>0</v>
      </c>
      <c r="C11" s="64">
        <v>0</v>
      </c>
      <c r="D11" s="78">
        <f t="shared" si="1"/>
        <v>0</v>
      </c>
      <c r="E11" s="64">
        <v>0</v>
      </c>
      <c r="F11" s="78">
        <v>0</v>
      </c>
      <c r="G11" s="64">
        <f t="shared" si="2"/>
        <v>0</v>
      </c>
    </row>
    <row r="12" spans="1:7" x14ac:dyDescent="0.2">
      <c r="A12" s="73" t="s">
        <v>41</v>
      </c>
      <c r="B12" s="78">
        <v>229670894.93000001</v>
      </c>
      <c r="C12" s="64">
        <v>56173420.590000004</v>
      </c>
      <c r="D12" s="78">
        <f t="shared" si="1"/>
        <v>285844315.51999998</v>
      </c>
      <c r="E12" s="64">
        <v>134353686.11000001</v>
      </c>
      <c r="F12" s="78">
        <v>133539366.11</v>
      </c>
      <c r="G12" s="64">
        <f t="shared" si="2"/>
        <v>151490629.40999997</v>
      </c>
    </row>
    <row r="13" spans="1:7" x14ac:dyDescent="0.2">
      <c r="A13" s="73" t="s">
        <v>18</v>
      </c>
      <c r="B13" s="78">
        <v>83678211.310000002</v>
      </c>
      <c r="C13" s="64">
        <v>996585.74</v>
      </c>
      <c r="D13" s="78">
        <f t="shared" si="1"/>
        <v>84674797.049999997</v>
      </c>
      <c r="E13" s="64">
        <v>32534117.190000001</v>
      </c>
      <c r="F13" s="78">
        <v>32534117.190000001</v>
      </c>
      <c r="G13" s="64">
        <f t="shared" si="2"/>
        <v>52140679.859999999</v>
      </c>
    </row>
    <row r="14" spans="1:7" x14ac:dyDescent="0.2">
      <c r="A14" s="73"/>
      <c r="B14" s="78"/>
      <c r="C14" s="64"/>
      <c r="D14" s="78"/>
      <c r="E14" s="64"/>
      <c r="F14" s="78"/>
      <c r="G14" s="64"/>
    </row>
    <row r="15" spans="1:7" x14ac:dyDescent="0.2">
      <c r="A15" s="74" t="s">
        <v>19</v>
      </c>
      <c r="B15" s="77">
        <f t="shared" ref="B15:G15" si="3">SUM(B16:B22)</f>
        <v>444504702.75999999</v>
      </c>
      <c r="C15" s="58">
        <f t="shared" si="3"/>
        <v>274113840.31999999</v>
      </c>
      <c r="D15" s="77">
        <f t="shared" si="3"/>
        <v>718618543.08000016</v>
      </c>
      <c r="E15" s="58">
        <f t="shared" si="3"/>
        <v>226464379.83999997</v>
      </c>
      <c r="F15" s="77">
        <f t="shared" si="3"/>
        <v>226409184.47</v>
      </c>
      <c r="G15" s="58">
        <f t="shared" si="3"/>
        <v>492154163.24000007</v>
      </c>
    </row>
    <row r="16" spans="1:7" x14ac:dyDescent="0.2">
      <c r="A16" s="73" t="s">
        <v>42</v>
      </c>
      <c r="B16" s="78">
        <v>0</v>
      </c>
      <c r="C16" s="64">
        <v>26929201.449999999</v>
      </c>
      <c r="D16" s="78">
        <f>B16+C16</f>
        <v>26929201.449999999</v>
      </c>
      <c r="E16" s="64">
        <v>12373708.76</v>
      </c>
      <c r="F16" s="78">
        <v>12396768.529999999</v>
      </c>
      <c r="G16" s="64">
        <f t="shared" ref="G16:G22" si="4">D16-E16</f>
        <v>14555492.689999999</v>
      </c>
    </row>
    <row r="17" spans="1:7" x14ac:dyDescent="0.2">
      <c r="A17" s="73" t="s">
        <v>27</v>
      </c>
      <c r="B17" s="78">
        <v>383547763.13999999</v>
      </c>
      <c r="C17" s="64">
        <v>218522428.56</v>
      </c>
      <c r="D17" s="78">
        <f t="shared" ref="D17:D22" si="5">B17+C17</f>
        <v>602070191.70000005</v>
      </c>
      <c r="E17" s="64">
        <v>179482461.69</v>
      </c>
      <c r="F17" s="78">
        <v>179422933.61000001</v>
      </c>
      <c r="G17" s="64">
        <f t="shared" si="4"/>
        <v>422587730.01000005</v>
      </c>
    </row>
    <row r="18" spans="1:7" x14ac:dyDescent="0.2">
      <c r="A18" s="73" t="s">
        <v>20</v>
      </c>
      <c r="B18" s="78">
        <v>0</v>
      </c>
      <c r="C18" s="64">
        <v>0</v>
      </c>
      <c r="D18" s="78">
        <f t="shared" si="5"/>
        <v>0</v>
      </c>
      <c r="E18" s="64">
        <v>0</v>
      </c>
      <c r="F18" s="78">
        <v>0</v>
      </c>
      <c r="G18" s="64">
        <f t="shared" si="4"/>
        <v>0</v>
      </c>
    </row>
    <row r="19" spans="1:7" x14ac:dyDescent="0.2">
      <c r="A19" s="73" t="s">
        <v>43</v>
      </c>
      <c r="B19" s="78">
        <v>15321778.68</v>
      </c>
      <c r="C19" s="64">
        <v>22571676.41</v>
      </c>
      <c r="D19" s="78">
        <f t="shared" si="5"/>
        <v>37893455.090000004</v>
      </c>
      <c r="E19" s="64">
        <v>23892773.600000001</v>
      </c>
      <c r="F19" s="78">
        <v>23874046.539999999</v>
      </c>
      <c r="G19" s="64">
        <f t="shared" si="4"/>
        <v>14000681.490000002</v>
      </c>
    </row>
    <row r="20" spans="1:7" x14ac:dyDescent="0.2">
      <c r="A20" s="73" t="s">
        <v>44</v>
      </c>
      <c r="B20" s="78">
        <v>0</v>
      </c>
      <c r="C20" s="64">
        <v>0</v>
      </c>
      <c r="D20" s="78">
        <f t="shared" si="5"/>
        <v>0</v>
      </c>
      <c r="E20" s="64">
        <v>0</v>
      </c>
      <c r="F20" s="78">
        <v>0</v>
      </c>
      <c r="G20" s="64">
        <f t="shared" si="4"/>
        <v>0</v>
      </c>
    </row>
    <row r="21" spans="1:7" x14ac:dyDescent="0.2">
      <c r="A21" s="73" t="s">
        <v>45</v>
      </c>
      <c r="B21" s="78">
        <v>0</v>
      </c>
      <c r="C21" s="64">
        <v>0</v>
      </c>
      <c r="D21" s="78">
        <f t="shared" si="5"/>
        <v>0</v>
      </c>
      <c r="E21" s="64">
        <v>0</v>
      </c>
      <c r="F21" s="78">
        <v>0</v>
      </c>
      <c r="G21" s="64">
        <f t="shared" si="4"/>
        <v>0</v>
      </c>
    </row>
    <row r="22" spans="1:7" x14ac:dyDescent="0.2">
      <c r="A22" s="73" t="s">
        <v>4</v>
      </c>
      <c r="B22" s="78">
        <v>45635160.939999998</v>
      </c>
      <c r="C22" s="64">
        <v>6090533.9000000004</v>
      </c>
      <c r="D22" s="78">
        <f t="shared" si="5"/>
        <v>51725694.839999996</v>
      </c>
      <c r="E22" s="64">
        <v>10715435.789999999</v>
      </c>
      <c r="F22" s="78">
        <v>10715435.789999999</v>
      </c>
      <c r="G22" s="64">
        <f t="shared" si="4"/>
        <v>41010259.049999997</v>
      </c>
    </row>
    <row r="23" spans="1:7" x14ac:dyDescent="0.2">
      <c r="A23" s="73"/>
      <c r="B23" s="78"/>
      <c r="C23" s="64"/>
      <c r="D23" s="78"/>
      <c r="E23" s="64"/>
      <c r="F23" s="78"/>
      <c r="G23" s="64"/>
    </row>
    <row r="24" spans="1:7" x14ac:dyDescent="0.2">
      <c r="A24" s="74" t="s">
        <v>46</v>
      </c>
      <c r="B24" s="77">
        <f t="shared" ref="B24:G24" si="6">SUM(B25:B33)</f>
        <v>102296694.25999999</v>
      </c>
      <c r="C24" s="58">
        <f t="shared" si="6"/>
        <v>10546571.260000002</v>
      </c>
      <c r="D24" s="77">
        <f t="shared" si="6"/>
        <v>112843265.52000001</v>
      </c>
      <c r="E24" s="58">
        <f t="shared" si="6"/>
        <v>40851647.479999997</v>
      </c>
      <c r="F24" s="77">
        <f t="shared" si="6"/>
        <v>40851647.479999997</v>
      </c>
      <c r="G24" s="58">
        <f t="shared" si="6"/>
        <v>71991618.040000007</v>
      </c>
    </row>
    <row r="25" spans="1:7" x14ac:dyDescent="0.2">
      <c r="A25" s="73" t="s">
        <v>28</v>
      </c>
      <c r="B25" s="78">
        <v>64472136.060000002</v>
      </c>
      <c r="C25" s="64">
        <v>4910543.2300000004</v>
      </c>
      <c r="D25" s="78">
        <f>B25+C25</f>
        <v>69382679.290000007</v>
      </c>
      <c r="E25" s="64">
        <v>24880708.25</v>
      </c>
      <c r="F25" s="78">
        <v>24880708.25</v>
      </c>
      <c r="G25" s="64">
        <f t="shared" ref="G25:G33" si="7">D25-E25</f>
        <v>44501971.040000007</v>
      </c>
    </row>
    <row r="26" spans="1:7" x14ac:dyDescent="0.2">
      <c r="A26" s="73" t="s">
        <v>23</v>
      </c>
      <c r="B26" s="78">
        <v>0</v>
      </c>
      <c r="C26" s="64">
        <v>0</v>
      </c>
      <c r="D26" s="78">
        <f t="shared" ref="D26:D33" si="8">B26+C26</f>
        <v>0</v>
      </c>
      <c r="E26" s="64">
        <v>0</v>
      </c>
      <c r="F26" s="78">
        <v>0</v>
      </c>
      <c r="G26" s="64">
        <f t="shared" si="7"/>
        <v>0</v>
      </c>
    </row>
    <row r="27" spans="1:7" x14ac:dyDescent="0.2">
      <c r="A27" s="73" t="s">
        <v>29</v>
      </c>
      <c r="B27" s="78">
        <v>0</v>
      </c>
      <c r="C27" s="64">
        <v>0</v>
      </c>
      <c r="D27" s="78">
        <f t="shared" si="8"/>
        <v>0</v>
      </c>
      <c r="E27" s="64">
        <v>0</v>
      </c>
      <c r="F27" s="78">
        <v>0</v>
      </c>
      <c r="G27" s="64">
        <f t="shared" si="7"/>
        <v>0</v>
      </c>
    </row>
    <row r="28" spans="1:7" x14ac:dyDescent="0.2">
      <c r="A28" s="73" t="s">
        <v>47</v>
      </c>
      <c r="B28" s="78">
        <v>0</v>
      </c>
      <c r="C28" s="64">
        <v>0</v>
      </c>
      <c r="D28" s="78">
        <f t="shared" si="8"/>
        <v>0</v>
      </c>
      <c r="E28" s="64">
        <v>0</v>
      </c>
      <c r="F28" s="78">
        <v>0</v>
      </c>
      <c r="G28" s="64">
        <f t="shared" si="7"/>
        <v>0</v>
      </c>
    </row>
    <row r="29" spans="1:7" x14ac:dyDescent="0.2">
      <c r="A29" s="73" t="s">
        <v>21</v>
      </c>
      <c r="B29" s="78">
        <v>0</v>
      </c>
      <c r="C29" s="64">
        <v>0</v>
      </c>
      <c r="D29" s="78">
        <f t="shared" si="8"/>
        <v>0</v>
      </c>
      <c r="E29" s="64">
        <v>0</v>
      </c>
      <c r="F29" s="78">
        <v>0</v>
      </c>
      <c r="G29" s="64">
        <f t="shared" si="7"/>
        <v>0</v>
      </c>
    </row>
    <row r="30" spans="1:7" x14ac:dyDescent="0.2">
      <c r="A30" s="73" t="s">
        <v>5</v>
      </c>
      <c r="B30" s="78">
        <v>0</v>
      </c>
      <c r="C30" s="64">
        <v>0</v>
      </c>
      <c r="D30" s="78">
        <f t="shared" si="8"/>
        <v>0</v>
      </c>
      <c r="E30" s="64">
        <v>0</v>
      </c>
      <c r="F30" s="78">
        <v>0</v>
      </c>
      <c r="G30" s="64">
        <f t="shared" si="7"/>
        <v>0</v>
      </c>
    </row>
    <row r="31" spans="1:7" x14ac:dyDescent="0.2">
      <c r="A31" s="73" t="s">
        <v>6</v>
      </c>
      <c r="B31" s="78">
        <v>23884012.850000001</v>
      </c>
      <c r="C31" s="64">
        <v>-617785.26</v>
      </c>
      <c r="D31" s="78">
        <f t="shared" si="8"/>
        <v>23266227.59</v>
      </c>
      <c r="E31" s="64">
        <v>8636537.2200000007</v>
      </c>
      <c r="F31" s="78">
        <v>8636537.2200000007</v>
      </c>
      <c r="G31" s="64">
        <f t="shared" si="7"/>
        <v>14629690.369999999</v>
      </c>
    </row>
    <row r="32" spans="1:7" x14ac:dyDescent="0.2">
      <c r="A32" s="73" t="s">
        <v>48</v>
      </c>
      <c r="B32" s="78">
        <v>13940545.35</v>
      </c>
      <c r="C32" s="64">
        <v>6253813.29</v>
      </c>
      <c r="D32" s="78">
        <f t="shared" si="8"/>
        <v>20194358.640000001</v>
      </c>
      <c r="E32" s="64">
        <v>7334402.0099999998</v>
      </c>
      <c r="F32" s="78">
        <v>7334402.0099999998</v>
      </c>
      <c r="G32" s="64">
        <f t="shared" si="7"/>
        <v>12859956.630000001</v>
      </c>
    </row>
    <row r="33" spans="1:7" x14ac:dyDescent="0.2">
      <c r="A33" s="73" t="s">
        <v>30</v>
      </c>
      <c r="B33" s="78">
        <v>0</v>
      </c>
      <c r="C33" s="64">
        <v>0</v>
      </c>
      <c r="D33" s="78">
        <f t="shared" si="8"/>
        <v>0</v>
      </c>
      <c r="E33" s="64">
        <v>0</v>
      </c>
      <c r="F33" s="78">
        <v>0</v>
      </c>
      <c r="G33" s="64">
        <f t="shared" si="7"/>
        <v>0</v>
      </c>
    </row>
    <row r="34" spans="1:7" x14ac:dyDescent="0.2">
      <c r="A34" s="73"/>
      <c r="B34" s="78"/>
      <c r="C34" s="64"/>
      <c r="D34" s="78"/>
      <c r="E34" s="64"/>
      <c r="F34" s="78"/>
      <c r="G34" s="64"/>
    </row>
    <row r="35" spans="1:7" x14ac:dyDescent="0.2">
      <c r="A35" s="74" t="s">
        <v>31</v>
      </c>
      <c r="B35" s="77">
        <f t="shared" ref="B35:G35" si="9">SUM(B36:B39)</f>
        <v>97262465.290000007</v>
      </c>
      <c r="C35" s="58">
        <f t="shared" si="9"/>
        <v>7538687.3099999996</v>
      </c>
      <c r="D35" s="77">
        <f t="shared" si="9"/>
        <v>104801152.60000001</v>
      </c>
      <c r="E35" s="58">
        <f t="shared" si="9"/>
        <v>48695468.909999996</v>
      </c>
      <c r="F35" s="77">
        <f t="shared" si="9"/>
        <v>48695468.909999996</v>
      </c>
      <c r="G35" s="58">
        <f t="shared" si="9"/>
        <v>56105683.690000013</v>
      </c>
    </row>
    <row r="36" spans="1:7" x14ac:dyDescent="0.2">
      <c r="A36" s="73" t="s">
        <v>49</v>
      </c>
      <c r="B36" s="78">
        <v>0</v>
      </c>
      <c r="C36" s="64">
        <v>0</v>
      </c>
      <c r="D36" s="78">
        <f>B36+C36</f>
        <v>0</v>
      </c>
      <c r="E36" s="64">
        <v>0</v>
      </c>
      <c r="F36" s="78">
        <v>0</v>
      </c>
      <c r="G36" s="64">
        <f t="shared" ref="G36:G39" si="10">D36-E36</f>
        <v>0</v>
      </c>
    </row>
    <row r="37" spans="1:7" ht="11.25" customHeight="1" x14ac:dyDescent="0.2">
      <c r="A37" s="73" t="s">
        <v>24</v>
      </c>
      <c r="B37" s="78">
        <v>97262465.290000007</v>
      </c>
      <c r="C37" s="64">
        <v>7538687.3099999996</v>
      </c>
      <c r="D37" s="78">
        <f t="shared" ref="D37:D39" si="11">B37+C37</f>
        <v>104801152.60000001</v>
      </c>
      <c r="E37" s="64">
        <v>48695468.909999996</v>
      </c>
      <c r="F37" s="78">
        <v>48695468.909999996</v>
      </c>
      <c r="G37" s="64">
        <f t="shared" si="10"/>
        <v>56105683.690000013</v>
      </c>
    </row>
    <row r="38" spans="1:7" x14ac:dyDescent="0.2">
      <c r="A38" s="73" t="s">
        <v>32</v>
      </c>
      <c r="B38" s="78">
        <v>0</v>
      </c>
      <c r="C38" s="64">
        <v>0</v>
      </c>
      <c r="D38" s="78">
        <f t="shared" si="11"/>
        <v>0</v>
      </c>
      <c r="E38" s="64">
        <v>0</v>
      </c>
      <c r="F38" s="78">
        <v>0</v>
      </c>
      <c r="G38" s="64">
        <f t="shared" si="10"/>
        <v>0</v>
      </c>
    </row>
    <row r="39" spans="1:7" x14ac:dyDescent="0.2">
      <c r="A39" s="73" t="s">
        <v>7</v>
      </c>
      <c r="B39" s="78">
        <v>0</v>
      </c>
      <c r="C39" s="64">
        <v>0</v>
      </c>
      <c r="D39" s="78">
        <f t="shared" si="11"/>
        <v>0</v>
      </c>
      <c r="E39" s="64">
        <v>0</v>
      </c>
      <c r="F39" s="78">
        <v>0</v>
      </c>
      <c r="G39" s="64">
        <f t="shared" si="10"/>
        <v>0</v>
      </c>
    </row>
    <row r="40" spans="1:7" ht="12.75" thickBot="1" x14ac:dyDescent="0.25">
      <c r="A40" s="72"/>
      <c r="B40" s="78"/>
      <c r="C40" s="76"/>
      <c r="D40" s="78"/>
      <c r="E40" s="76"/>
      <c r="F40" s="78"/>
      <c r="G40" s="76"/>
    </row>
    <row r="41" spans="1:7" ht="15" customHeight="1" thickBot="1" x14ac:dyDescent="0.25">
      <c r="A41" s="23" t="s">
        <v>122</v>
      </c>
      <c r="B41" s="75">
        <f t="shared" ref="B41:G41" si="12">SUM(B35+B24+B15+B5)</f>
        <v>1137907129.6599998</v>
      </c>
      <c r="C41" s="75">
        <f t="shared" si="12"/>
        <v>381026308.51999998</v>
      </c>
      <c r="D41" s="75">
        <f t="shared" si="12"/>
        <v>1518933438.1800001</v>
      </c>
      <c r="E41" s="75">
        <f t="shared" si="12"/>
        <v>571021300.23000002</v>
      </c>
      <c r="F41" s="75">
        <f t="shared" si="12"/>
        <v>570151784.86000001</v>
      </c>
      <c r="G41" s="75">
        <f t="shared" si="12"/>
        <v>947912137.95000005</v>
      </c>
    </row>
    <row r="43" spans="1:7" x14ac:dyDescent="0.2">
      <c r="A43" s="1" t="s">
        <v>115</v>
      </c>
    </row>
    <row r="48" spans="1:7" ht="14.25" x14ac:dyDescent="0.2">
      <c r="A48" s="80" t="s">
        <v>164</v>
      </c>
      <c r="B48" s="80"/>
      <c r="C48" s="81" t="s">
        <v>159</v>
      </c>
      <c r="D48" s="81"/>
      <c r="E48" s="81"/>
      <c r="F48" s="82"/>
    </row>
    <row r="49" spans="1:5" ht="15" x14ac:dyDescent="0.25">
      <c r="A49" s="46" t="s">
        <v>165</v>
      </c>
      <c r="B49" s="46"/>
      <c r="C49" s="45" t="s">
        <v>161</v>
      </c>
      <c r="D49" s="45"/>
      <c r="E49" s="45"/>
    </row>
    <row r="50" spans="1:5" ht="15" x14ac:dyDescent="0.25">
      <c r="A50" s="46" t="s">
        <v>166</v>
      </c>
      <c r="B50" s="46"/>
      <c r="C50" s="45" t="s">
        <v>163</v>
      </c>
      <c r="D50" s="45"/>
      <c r="E50" s="45"/>
    </row>
    <row r="51" spans="1:5" ht="14.25" x14ac:dyDescent="0.2">
      <c r="A51" s="83"/>
      <c r="B51" s="83"/>
      <c r="C51" s="83"/>
      <c r="D51" s="83"/>
      <c r="E51" s="83"/>
    </row>
  </sheetData>
  <sheetProtection formatCells="0" formatColumns="0" formatRows="0" autoFilter="0"/>
  <mergeCells count="9">
    <mergeCell ref="A49:B49"/>
    <mergeCell ref="C49:E49"/>
    <mergeCell ref="A50:B50"/>
    <mergeCell ref="C50:E50"/>
    <mergeCell ref="G2:G3"/>
    <mergeCell ref="A1:G1"/>
    <mergeCell ref="B2:F2"/>
    <mergeCell ref="A48:B48"/>
    <mergeCell ref="C48:E48"/>
  </mergeCells>
  <printOptions horizontalCentered="1"/>
  <pageMargins left="0.70866141732283472" right="0.70866141732283472" top="0.35433070866141736" bottom="0.35433070866141736" header="0.31496062992125984" footer="0.31496062992125984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2026-07-16T17:29:19Z</cp:lastPrinted>
  <dcterms:created xsi:type="dcterms:W3CDTF">2014-02-10T03:37:14Z</dcterms:created>
  <dcterms:modified xsi:type="dcterms:W3CDTF">2026-07-16T17:29:52Z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