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0" yWindow="0" windowWidth="13065" windowHeight="3735" tabRatio="885"/>
  </bookViews>
  <sheets>
    <sheet name="COG" sheetId="6" r:id="rId1"/>
    <sheet name="CFG" sheetId="5" r:id="rId2"/>
  </sheets>
  <definedNames>
    <definedName name="_xlnm._FilterDatabase" localSheetId="1" hidden="1">CFG!$A$3:$G$39</definedName>
    <definedName name="_xlnm._FilterDatabase" localSheetId="0" hidden="1">COG!$A$3:$G$75</definedName>
  </definedNames>
  <calcPr calcId="162913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<sst xmlns="http://schemas.openxmlformats.org/spreadsheetml/2006/main" count="138" uniqueCount="124">
  <si>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</si>
  <si>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</si>
  <si>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</si>
  <si>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</si>
  <si>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</si>
  <si>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</si>
  <si>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</si>
  <si>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</si>
  <si>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</si>
  <si>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</si>
  <si>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</si>
  <si>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</si>
  <si>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</si>
  <si>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</si>
  <si>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</si>
  <si>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</si>
  <si>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</si>
  <si>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</si>
  <si>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</si>
  <si>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</si>
  <si>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</si>
  <si>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</si>
  <si>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</si>
  <si>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</si>
  <si>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</si>
  <si>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</si>
  <si>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</si>
  <si>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</si>
  <si>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</si>
  <si>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</si>
  <si>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</si>
  <si>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</si>
  <si>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</si>
  <si>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</si>
  <si>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</si>
  <si>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</si>
  <si>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</si>
  <si>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</si>
  <si>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</si>
  <si>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</si>
  <si>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</si>
  <si>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</si>
  <si>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</si>
  <si>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</si>
  <si>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</si>
  <si>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</si>
  <si>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</si>
  <si>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</si>
  <si>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</si>
  <si>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</si>
  <si>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</si>
  <si>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</si>
  <si>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</si>
  <si>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</si>
  <si>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</si>
  <si>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</si>
  <si>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</si>
  <si>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</si>
  <si>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</si>
  <si>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</si>
  <si>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</si>
  <si>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</si>
  <si>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</si>
  <si>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</si>
  <si>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</si>
  <si>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</si>
  <si>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</si>
  <si>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</si>
  <si>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</si>
  <si>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</si>
  <si>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</si>
  <si>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</si>
  <si>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</si>
  <si>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</si>
  <si>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</si>
  <si>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</si>
  <si>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</si>
  <si>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</si>
  <si>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</si>
  <si>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</si>
  <si>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</si>
  <si>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</si>
  <si>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</si>
  <si>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</si>
  <si>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</si>
  <si>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</si>
  <si>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</si>
  <si>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</si>
  <si>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</si>
  <si>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</si>
  <si>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</si>
  <si>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</si>
  <si>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</si>
  <si>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</si>
  <si>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</si>
  <si>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</si>
  <si>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</si>
  <si>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</si>
  <si>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</si>
  <si>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</si>
  <si>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</si>
  <si>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</si>
  <si>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</si>
  <si>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</si>
  <si>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</si>
  <si>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</si>
  <si>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</si>
  <si>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</si>
  <si>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</si>
  <si>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</si>
  <si>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</si>
  <si>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</si>
  <si>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</si>
  <si>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MUNICIPIO DE SALAMANCA, GUANAJUATO.
Estado Analítico del Ejercicio del Presupuesto de Egresos
Clasificación por Objeto del Gasto (Capítulo y Concepto)
Del 1 de Enero al 31 de Marzo de 2026
(Cifras en Pesos)</t>
  </si>
  <si>
    <t>MUNICIPIO DE SALAMANCA, GUANAJUATO.
Estado Analítico del Ejercicio del Presupuesto de Egresos
Clasificación Funcional (Finalidad y Función)
Del 1 de Enero al 31 de Marzo de 2026
(Cifras en Pesos)</t>
  </si>
  <si>
    <t xml:space="preserve">              ___________________________________________________</t>
  </si>
  <si>
    <t>_________________________________________________</t>
  </si>
  <si>
    <t xml:space="preserve">                     C.P. Pedro Rojas Buenrrostro</t>
  </si>
  <si>
    <t>Lic. Julio César Ernesto Prieto Gallardo</t>
  </si>
  <si>
    <t xml:space="preserve">                            Tesorero Municipal</t>
  </si>
  <si>
    <t>Presidente Municipal</t>
  </si>
  <si>
    <t xml:space="preserve">              _________________________________________</t>
  </si>
  <si>
    <t xml:space="preserve">                             C.P. Pedro Rojas Buenrrostro</t>
  </si>
  <si>
    <t xml:space="preserve">                                  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</si>
</sst>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0" fontId="6" fillId="0" borderId="5" xfId="9" applyFont="1" applyBorder="1" applyAlignment="1">
      <alignment vertical="center"/>
    </xf>
    <xf numFmtId="0" fontId="6" fillId="0" borderId="0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 indent="1"/>
    </xf>
    <xf numFmtId="4" fontId="6" fillId="0" borderId="0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wrapText="1" indent="1"/>
    </xf>
    <xf numFmtId="0" fontId="11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</cellXfs>
  <cellStyles count="32">
    <cellStyle name="Euro" xfId="1"/>
    <cellStyle name="Millares 2" xfId="2"/>
    <cellStyle name="Millares 2 2" xfId="3"/>
    <cellStyle name="Millares 2 2 2" xfId="25"/>
    <cellStyle name="Millares 2 2 3" xfId="17"/>
    <cellStyle name="Millares 2 3" xfId="4"/>
    <cellStyle name="Millares 2 3 2" xfId="26"/>
    <cellStyle name="Millares 2 3 3" xfId="18"/>
    <cellStyle name="Millares 2 4" xfId="24"/>
    <cellStyle name="Millares 2 5" xfId="16"/>
    <cellStyle name="Millares 3" xfId="5"/>
    <cellStyle name="Millares 3 2" xfId="27"/>
    <cellStyle name="Millares 3 3" xfId="19"/>
    <cellStyle name="Moneda 2" xfId="6"/>
    <cellStyle name="Moneda 2 2" xfId="28"/>
    <cellStyle name="Moneda 2 3" xfId="20"/>
    <cellStyle name="Normal" xfId="0" builtinId="0"/>
    <cellStyle name="Normal 2" xfId="7"/>
    <cellStyle name="Normal 2 2" xfId="8"/>
    <cellStyle name="Normal 2 3" xfId="29"/>
    <cellStyle name="Normal 2 4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1"/>
    <cellStyle name="Normal 6 2 3" xfId="23"/>
    <cellStyle name="Normal 6 3" xfId="30"/>
    <cellStyle name="Normal 6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tabSelected="1" workbookViewId="0">
      <selection activeCell="G76" sqref="G76"/>
    </sheetView>
  </sheetViews>
  <sheetFormatPr baseColWidth="10" defaultColWidth="12" defaultRowHeight="12.75" x14ac:dyDescent="0.2"/>
  <cols>
    <col min="1" max="1" width="72.33203125" style="1" customWidth="1"/>
    <col min="2" max="2" width="19.1640625" style="1" customWidth="1"/>
    <col min="3" max="3" width="19.83203125" style="1" customWidth="1"/>
    <col min="4" max="4" width="20" style="1" customWidth="1"/>
    <col min="5" max="6" width="19.6640625" style="1" customWidth="1"/>
    <col min="7" max="7" width="19.83203125" style="1" customWidth="1"/>
    <col min="8" max="16384" width="12" style="1"/>
  </cols>
  <sheetData>
    <row r="1" spans="1:8" ht="87" customHeight="1" thickBot="1" x14ac:dyDescent="0.25">
      <c r="A1" s="29" t="s">
        <v>113</v>
      </c>
      <c r="B1" s="30"/>
      <c r="C1" s="30"/>
      <c r="D1" s="30"/>
      <c r="E1" s="30"/>
      <c r="F1" s="30"/>
      <c r="G1" s="31"/>
    </row>
    <row r="2" spans="1:8" ht="18.75" customHeight="1" thickBot="1" x14ac:dyDescent="0.25">
      <c r="A2" s="2"/>
      <c r="B2" s="29" t="s">
        <v>44</v>
      </c>
      <c r="C2" s="30"/>
      <c r="D2" s="30"/>
      <c r="E2" s="30"/>
      <c r="F2" s="31"/>
      <c r="G2" s="27" t="s">
        <v>43</v>
      </c>
    </row>
    <row r="3" spans="1:8" ht="33" customHeight="1" thickBot="1" x14ac:dyDescent="0.25">
      <c r="A3" s="3" t="s">
        <v>38</v>
      </c>
      <c r="B3" s="4" t="s">
        <v>39</v>
      </c>
      <c r="C3" s="4" t="s">
        <v>102</v>
      </c>
      <c r="D3" s="4" t="s">
        <v>40</v>
      </c>
      <c r="E3" s="4" t="s">
        <v>41</v>
      </c>
      <c r="F3" s="4" t="s">
        <v>42</v>
      </c>
      <c r="G3" s="28"/>
    </row>
    <row r="4" spans="1:8" ht="15" customHeight="1" x14ac:dyDescent="0.2">
      <c r="A4" s="14" t="s">
        <v>45</v>
      </c>
      <c r="B4" s="19">
        <f>SUM(B5:B11)</f>
        <v>550360640.01999998</v>
      </c>
      <c r="C4" s="20">
        <f>SUM(C5:C11)</f>
        <v>-2.9103830456733704E-11</v>
      </c>
      <c r="D4" s="19">
        <f>B4+C4</f>
        <v>550360640.01999998</v>
      </c>
      <c r="E4" s="20">
        <f>SUM(E5:E11)</f>
        <v>103339001.02000001</v>
      </c>
      <c r="F4" s="19">
        <f>SUM(F5:F11)</f>
        <v>103339001.02000001</v>
      </c>
      <c r="G4" s="20">
        <f>D4-E4</f>
        <v>447021639</v>
      </c>
    </row>
    <row r="5" spans="1:8" ht="15" customHeight="1" x14ac:dyDescent="0.2">
      <c r="A5" s="15" t="s">
        <v>49</v>
      </c>
      <c r="B5" s="5">
        <v>314219738.25</v>
      </c>
      <c r="C5" s="6">
        <v>203255.89</v>
      </c>
      <c r="D5" s="5">
        <f t="shared" ref="D5:D68" si="0">B5+C5</f>
        <v>314422994.13999999</v>
      </c>
      <c r="E5" s="6">
        <v>64453766.82</v>
      </c>
      <c r="F5" s="5">
        <v>64453766.82</v>
      </c>
      <c r="G5" s="6">
        <f t="shared" ref="G5:G68" si="1">D5-E5</f>
        <v>249969227.31999999</v>
      </c>
      <c r="H5" s="22">
        <v>1100</v>
      </c>
    </row>
    <row r="6" spans="1:8" ht="15" customHeight="1" x14ac:dyDescent="0.2">
      <c r="A6" s="15" t="s">
        <v>50</v>
      </c>
      <c r="B6" s="5">
        <v>2500000</v>
      </c>
      <c r="C6" s="6">
        <v>0</v>
      </c>
      <c r="D6" s="5">
        <f t="shared" si="0"/>
        <v>2500000</v>
      </c>
      <c r="E6" s="6">
        <v>1723099.67</v>
      </c>
      <c r="F6" s="5">
        <v>1723099.67</v>
      </c>
      <c r="G6" s="6">
        <f t="shared" si="1"/>
        <v>776900.33000000007</v>
      </c>
      <c r="H6" s="22">
        <v>1200</v>
      </c>
    </row>
    <row r="7" spans="1:8" ht="15" customHeight="1" x14ac:dyDescent="0.2">
      <c r="A7" s="15" t="s">
        <v>51</v>
      </c>
      <c r="B7" s="5">
        <v>63163140.380000003</v>
      </c>
      <c r="C7" s="6">
        <v>274893.26</v>
      </c>
      <c r="D7" s="5">
        <f t="shared" si="0"/>
        <v>63438033.640000001</v>
      </c>
      <c r="E7" s="6">
        <v>8052493.3799999999</v>
      </c>
      <c r="F7" s="5">
        <v>8052493.3799999999</v>
      </c>
      <c r="G7" s="6">
        <f t="shared" si="1"/>
        <v>55385540.259999998</v>
      </c>
      <c r="H7" s="22">
        <v>1300</v>
      </c>
    </row>
    <row r="8" spans="1:8" ht="15" customHeight="1" x14ac:dyDescent="0.2">
      <c r="A8" s="15" t="s">
        <v>21</v>
      </c>
      <c r="B8" s="5">
        <v>128470119.26000001</v>
      </c>
      <c r="C8" s="6">
        <v>-610449.42000000004</v>
      </c>
      <c r="D8" s="5">
        <f t="shared" si="0"/>
        <v>127859669.84</v>
      </c>
      <c r="E8" s="6">
        <v>19554100.210000001</v>
      </c>
      <c r="F8" s="5">
        <v>19554100.210000001</v>
      </c>
      <c r="G8" s="6">
        <f t="shared" si="1"/>
        <v>108305569.63</v>
      </c>
      <c r="H8" s="22">
        <v>1400</v>
      </c>
    </row>
    <row r="9" spans="1:8" ht="15" customHeight="1" x14ac:dyDescent="0.2">
      <c r="A9" s="15" t="s">
        <v>52</v>
      </c>
      <c r="B9" s="5">
        <v>41694642.130000003</v>
      </c>
      <c r="C9" s="6">
        <v>132300.26999999999</v>
      </c>
      <c r="D9" s="5">
        <f t="shared" si="0"/>
        <v>41826942.400000006</v>
      </c>
      <c r="E9" s="6">
        <v>9555540.9399999995</v>
      </c>
      <c r="F9" s="5">
        <v>9555540.9399999995</v>
      </c>
      <c r="G9" s="6">
        <f t="shared" si="1"/>
        <v>32271401.460000008</v>
      </c>
      <c r="H9" s="22">
        <v>1500</v>
      </c>
    </row>
    <row r="10" spans="1:8" ht="15" customHeight="1" x14ac:dyDescent="0.2">
      <c r="A10" s="15" t="s">
        <v>22</v>
      </c>
      <c r="B10" s="5">
        <v>313000</v>
      </c>
      <c r="C10" s="6">
        <v>0</v>
      </c>
      <c r="D10" s="5">
        <f t="shared" si="0"/>
        <v>313000</v>
      </c>
      <c r="E10" s="6">
        <v>0</v>
      </c>
      <c r="F10" s="5">
        <v>0</v>
      </c>
      <c r="G10" s="6">
        <f t="shared" si="1"/>
        <v>313000</v>
      </c>
      <c r="H10" s="22">
        <v>1600</v>
      </c>
    </row>
    <row r="11" spans="1:8" ht="15" customHeight="1" x14ac:dyDescent="0.2">
      <c r="A11" s="15" t="s">
        <v>53</v>
      </c>
      <c r="B11" s="5">
        <v>0</v>
      </c>
      <c r="C11" s="6">
        <v>0</v>
      </c>
      <c r="D11" s="5">
        <f t="shared" si="0"/>
        <v>0</v>
      </c>
      <c r="E11" s="6">
        <v>0</v>
      </c>
      <c r="F11" s="5">
        <v>0</v>
      </c>
      <c r="G11" s="6">
        <f t="shared" si="1"/>
        <v>0</v>
      </c>
      <c r="H11" s="22">
        <v>1700</v>
      </c>
    </row>
    <row r="12" spans="1:8" ht="15" customHeight="1" x14ac:dyDescent="0.2">
      <c r="A12" s="16" t="s">
        <v>105</v>
      </c>
      <c r="B12" s="19">
        <f>SUM(B13:B21)</f>
        <v>89227862.489999995</v>
      </c>
      <c r="C12" s="21">
        <f>SUM(C13:C21)</f>
        <v>8191342.8800000008</v>
      </c>
      <c r="D12" s="19">
        <f t="shared" si="0"/>
        <v>97419205.36999999</v>
      </c>
      <c r="E12" s="21">
        <f>SUM(E13:E21)</f>
        <v>15808460.09</v>
      </c>
      <c r="F12" s="19">
        <f>SUM(F13:F21)</f>
        <v>15808460.09</v>
      </c>
      <c r="G12" s="21">
        <f t="shared" si="1"/>
        <v>81610745.279999986</v>
      </c>
      <c r="H12" s="23">
        <v>0</v>
      </c>
    </row>
    <row r="13" spans="1:8" ht="15" customHeight="1" x14ac:dyDescent="0.2">
      <c r="A13" s="15" t="s">
        <v>54</v>
      </c>
      <c r="B13" s="5">
        <v>9033000</v>
      </c>
      <c r="C13" s="6">
        <v>-650259.19999999995</v>
      </c>
      <c r="D13" s="5">
        <f t="shared" si="0"/>
        <v>8382740.7999999998</v>
      </c>
      <c r="E13" s="6">
        <v>2045773.46</v>
      </c>
      <c r="F13" s="5">
        <v>2045773.46</v>
      </c>
      <c r="G13" s="6">
        <f t="shared" si="1"/>
        <v>6336967.3399999999</v>
      </c>
      <c r="H13" s="22">
        <v>2100</v>
      </c>
    </row>
    <row r="14" spans="1:8" ht="15" customHeight="1" x14ac:dyDescent="0.2">
      <c r="A14" s="15" t="s">
        <v>55</v>
      </c>
      <c r="B14" s="5">
        <v>4333387</v>
      </c>
      <c r="C14" s="6">
        <v>268907.92</v>
      </c>
      <c r="D14" s="5">
        <f t="shared" si="0"/>
        <v>4602294.92</v>
      </c>
      <c r="E14" s="6">
        <v>626111.71</v>
      </c>
      <c r="F14" s="5">
        <v>626111.71</v>
      </c>
      <c r="G14" s="6">
        <f t="shared" si="1"/>
        <v>3976183.21</v>
      </c>
      <c r="H14" s="22">
        <v>2200</v>
      </c>
    </row>
    <row r="15" spans="1:8" ht="15" customHeight="1" x14ac:dyDescent="0.2">
      <c r="A15" s="15" t="s">
        <v>56</v>
      </c>
      <c r="B15" s="5">
        <v>15000</v>
      </c>
      <c r="C15" s="6">
        <v>0</v>
      </c>
      <c r="D15" s="5">
        <f t="shared" si="0"/>
        <v>15000</v>
      </c>
      <c r="E15" s="6">
        <v>0</v>
      </c>
      <c r="F15" s="5">
        <v>0</v>
      </c>
      <c r="G15" s="6">
        <f t="shared" si="1"/>
        <v>15000</v>
      </c>
      <c r="H15" s="22">
        <v>2300</v>
      </c>
    </row>
    <row r="16" spans="1:8" ht="15" customHeight="1" x14ac:dyDescent="0.2">
      <c r="A16" s="15" t="s">
        <v>57</v>
      </c>
      <c r="B16" s="5">
        <v>24237600</v>
      </c>
      <c r="C16" s="6">
        <v>3401986.35</v>
      </c>
      <c r="D16" s="5">
        <f t="shared" si="0"/>
        <v>27639586.350000001</v>
      </c>
      <c r="E16" s="6">
        <v>2567523.33</v>
      </c>
      <c r="F16" s="5">
        <v>2567523.33</v>
      </c>
      <c r="G16" s="6">
        <f t="shared" si="1"/>
        <v>25072063.020000003</v>
      </c>
      <c r="H16" s="22">
        <v>2400</v>
      </c>
    </row>
    <row r="17" spans="1:8" ht="15" customHeight="1" x14ac:dyDescent="0.2">
      <c r="A17" s="15" t="s">
        <v>58</v>
      </c>
      <c r="B17" s="5">
        <v>1632000</v>
      </c>
      <c r="C17" s="6">
        <v>500000</v>
      </c>
      <c r="D17" s="5">
        <f t="shared" si="0"/>
        <v>2132000</v>
      </c>
      <c r="E17" s="6">
        <v>0</v>
      </c>
      <c r="F17" s="5">
        <v>0</v>
      </c>
      <c r="G17" s="6">
        <f t="shared" si="1"/>
        <v>2132000</v>
      </c>
      <c r="H17" s="22">
        <v>2500</v>
      </c>
    </row>
    <row r="18" spans="1:8" ht="15" customHeight="1" x14ac:dyDescent="0.2">
      <c r="A18" s="15" t="s">
        <v>59</v>
      </c>
      <c r="B18" s="5">
        <v>22524975.489999998</v>
      </c>
      <c r="C18" s="6">
        <v>4272145.29</v>
      </c>
      <c r="D18" s="5">
        <f t="shared" si="0"/>
        <v>26797120.779999997</v>
      </c>
      <c r="E18" s="6">
        <v>8506754.5199999996</v>
      </c>
      <c r="F18" s="5">
        <v>8506754.5199999996</v>
      </c>
      <c r="G18" s="6">
        <f t="shared" si="1"/>
        <v>18290366.259999998</v>
      </c>
      <c r="H18" s="22">
        <v>2600</v>
      </c>
    </row>
    <row r="19" spans="1:8" ht="15" customHeight="1" x14ac:dyDescent="0.2">
      <c r="A19" s="15" t="s">
        <v>60</v>
      </c>
      <c r="B19" s="5">
        <v>15294400</v>
      </c>
      <c r="C19" s="6">
        <v>106715.2</v>
      </c>
      <c r="D19" s="5">
        <f t="shared" si="0"/>
        <v>15401115.199999999</v>
      </c>
      <c r="E19" s="6">
        <v>194547.20000000001</v>
      </c>
      <c r="F19" s="5">
        <v>194547.20000000001</v>
      </c>
      <c r="G19" s="6">
        <f t="shared" si="1"/>
        <v>15206568</v>
      </c>
      <c r="H19" s="22">
        <v>2700</v>
      </c>
    </row>
    <row r="20" spans="1:8" ht="15" customHeight="1" x14ac:dyDescent="0.2">
      <c r="A20" s="15" t="s">
        <v>61</v>
      </c>
      <c r="B20" s="5">
        <v>1550000</v>
      </c>
      <c r="C20" s="6">
        <v>250000</v>
      </c>
      <c r="D20" s="5">
        <f t="shared" si="0"/>
        <v>1800000</v>
      </c>
      <c r="E20" s="6">
        <v>250000</v>
      </c>
      <c r="F20" s="5">
        <v>250000</v>
      </c>
      <c r="G20" s="6">
        <f t="shared" si="1"/>
        <v>1550000</v>
      </c>
      <c r="H20" s="22">
        <v>2800</v>
      </c>
    </row>
    <row r="21" spans="1:8" ht="15" customHeight="1" x14ac:dyDescent="0.2">
      <c r="A21" s="15" t="s">
        <v>62</v>
      </c>
      <c r="B21" s="5">
        <v>10607500</v>
      </c>
      <c r="C21" s="6">
        <v>41847.32</v>
      </c>
      <c r="D21" s="5">
        <f t="shared" si="0"/>
        <v>10649347.32</v>
      </c>
      <c r="E21" s="6">
        <v>1617749.87</v>
      </c>
      <c r="F21" s="5">
        <v>1617749.87</v>
      </c>
      <c r="G21" s="6">
        <f t="shared" si="1"/>
        <v>9031597.4499999993</v>
      </c>
      <c r="H21" s="22">
        <v>2900</v>
      </c>
    </row>
    <row r="22" spans="1:8" ht="15" customHeight="1" x14ac:dyDescent="0.2">
      <c r="A22" s="16" t="s">
        <v>46</v>
      </c>
      <c r="B22" s="19">
        <f>SUM(B23:B31)</f>
        <v>143107409.88999999</v>
      </c>
      <c r="C22" s="21">
        <f>SUM(C23:C31)</f>
        <v>78409464.37000002</v>
      </c>
      <c r="D22" s="19">
        <f t="shared" si="0"/>
        <v>221516874.25999999</v>
      </c>
      <c r="E22" s="21">
        <f>SUM(E23:E31)</f>
        <v>49165488.920000002</v>
      </c>
      <c r="F22" s="19">
        <f>SUM(F23:F31)</f>
        <v>49164160.140000008</v>
      </c>
      <c r="G22" s="21">
        <f t="shared" si="1"/>
        <v>172351385.33999997</v>
      </c>
      <c r="H22" s="23">
        <v>0</v>
      </c>
    </row>
    <row r="23" spans="1:8" ht="15" customHeight="1" x14ac:dyDescent="0.2">
      <c r="A23" s="15" t="s">
        <v>63</v>
      </c>
      <c r="B23" s="5">
        <v>27597784.440000001</v>
      </c>
      <c r="C23" s="6">
        <v>4828212</v>
      </c>
      <c r="D23" s="5">
        <f t="shared" si="0"/>
        <v>32425996.440000001</v>
      </c>
      <c r="E23" s="6">
        <v>11437115.74</v>
      </c>
      <c r="F23" s="5">
        <v>11437115.74</v>
      </c>
      <c r="G23" s="6">
        <f t="shared" si="1"/>
        <v>20988880.700000003</v>
      </c>
      <c r="H23" s="22">
        <v>3100</v>
      </c>
    </row>
    <row r="24" spans="1:8" ht="15" customHeight="1" x14ac:dyDescent="0.2">
      <c r="A24" s="15" t="s">
        <v>64</v>
      </c>
      <c r="B24" s="5">
        <v>10705000</v>
      </c>
      <c r="C24" s="6">
        <v>4528137.7300000004</v>
      </c>
      <c r="D24" s="5">
        <f t="shared" si="0"/>
        <v>15233137.73</v>
      </c>
      <c r="E24" s="6">
        <v>2200408.06</v>
      </c>
      <c r="F24" s="5">
        <v>2200408.06</v>
      </c>
      <c r="G24" s="6">
        <f t="shared" si="1"/>
        <v>13032729.67</v>
      </c>
      <c r="H24" s="22">
        <v>3200</v>
      </c>
    </row>
    <row r="25" spans="1:8" ht="15" customHeight="1" x14ac:dyDescent="0.2">
      <c r="A25" s="15" t="s">
        <v>65</v>
      </c>
      <c r="B25" s="5">
        <v>16910000</v>
      </c>
      <c r="C25" s="6">
        <v>42894692.75</v>
      </c>
      <c r="D25" s="5">
        <f t="shared" si="0"/>
        <v>59804692.75</v>
      </c>
      <c r="E25" s="6">
        <v>19051601.879999999</v>
      </c>
      <c r="F25" s="5">
        <v>19050273.100000001</v>
      </c>
      <c r="G25" s="6">
        <f t="shared" si="1"/>
        <v>40753090.870000005</v>
      </c>
      <c r="H25" s="22">
        <v>3300</v>
      </c>
    </row>
    <row r="26" spans="1:8" ht="15" customHeight="1" x14ac:dyDescent="0.2">
      <c r="A26" s="15" t="s">
        <v>66</v>
      </c>
      <c r="B26" s="5">
        <v>8000000</v>
      </c>
      <c r="C26" s="6">
        <v>16781981.82</v>
      </c>
      <c r="D26" s="5">
        <f t="shared" si="0"/>
        <v>24781981.82</v>
      </c>
      <c r="E26" s="6">
        <v>929174.79</v>
      </c>
      <c r="F26" s="5">
        <v>929174.79</v>
      </c>
      <c r="G26" s="6">
        <f t="shared" si="1"/>
        <v>23852807.030000001</v>
      </c>
      <c r="H26" s="22">
        <v>3400</v>
      </c>
    </row>
    <row r="27" spans="1:8" ht="15" customHeight="1" x14ac:dyDescent="0.2">
      <c r="A27" s="15" t="s">
        <v>67</v>
      </c>
      <c r="B27" s="5">
        <v>18210500</v>
      </c>
      <c r="C27" s="6">
        <v>6421902.04</v>
      </c>
      <c r="D27" s="5">
        <f t="shared" si="0"/>
        <v>24632402.039999999</v>
      </c>
      <c r="E27" s="6">
        <v>4717623.92</v>
      </c>
      <c r="F27" s="5">
        <v>4717623.92</v>
      </c>
      <c r="G27" s="6">
        <f t="shared" si="1"/>
        <v>19914778.119999997</v>
      </c>
      <c r="H27" s="22">
        <v>3500</v>
      </c>
    </row>
    <row r="28" spans="1:8" ht="15" customHeight="1" x14ac:dyDescent="0.2">
      <c r="A28" s="15" t="s">
        <v>111</v>
      </c>
      <c r="B28" s="5">
        <v>8071500</v>
      </c>
      <c r="C28" s="6">
        <v>967233.03</v>
      </c>
      <c r="D28" s="5">
        <f t="shared" si="0"/>
        <v>9038733.0299999993</v>
      </c>
      <c r="E28" s="6">
        <v>327454.21000000002</v>
      </c>
      <c r="F28" s="5">
        <v>327454.21000000002</v>
      </c>
      <c r="G28" s="6">
        <f t="shared" si="1"/>
        <v>8711278.8199999984</v>
      </c>
      <c r="H28" s="22">
        <v>3600</v>
      </c>
    </row>
    <row r="29" spans="1:8" ht="15" customHeight="1" x14ac:dyDescent="0.2">
      <c r="A29" s="15" t="s">
        <v>68</v>
      </c>
      <c r="B29" s="5">
        <v>590000</v>
      </c>
      <c r="C29" s="6">
        <v>30000</v>
      </c>
      <c r="D29" s="5">
        <f t="shared" si="0"/>
        <v>620000</v>
      </c>
      <c r="E29" s="6">
        <v>86513.5</v>
      </c>
      <c r="F29" s="5">
        <v>86513.5</v>
      </c>
      <c r="G29" s="6">
        <f t="shared" si="1"/>
        <v>533486.5</v>
      </c>
      <c r="H29" s="22">
        <v>3700</v>
      </c>
    </row>
    <row r="30" spans="1:8" ht="15" customHeight="1" x14ac:dyDescent="0.2">
      <c r="A30" s="15" t="s">
        <v>69</v>
      </c>
      <c r="B30" s="5">
        <v>33370000</v>
      </c>
      <c r="C30" s="6">
        <v>1950000</v>
      </c>
      <c r="D30" s="5">
        <f t="shared" si="0"/>
        <v>35320000</v>
      </c>
      <c r="E30" s="6">
        <v>8153298.9500000002</v>
      </c>
      <c r="F30" s="5">
        <v>8153298.9500000002</v>
      </c>
      <c r="G30" s="6">
        <f t="shared" si="1"/>
        <v>27166701.050000001</v>
      </c>
      <c r="H30" s="22">
        <v>3800</v>
      </c>
    </row>
    <row r="31" spans="1:8" ht="15" customHeight="1" x14ac:dyDescent="0.2">
      <c r="A31" s="15" t="s">
        <v>8</v>
      </c>
      <c r="B31" s="5">
        <v>19652625.449999999</v>
      </c>
      <c r="C31" s="6">
        <v>7305</v>
      </c>
      <c r="D31" s="5">
        <f t="shared" si="0"/>
        <v>19659930.449999999</v>
      </c>
      <c r="E31" s="6">
        <v>2262297.87</v>
      </c>
      <c r="F31" s="5">
        <v>2262297.87</v>
      </c>
      <c r="G31" s="6">
        <f t="shared" si="1"/>
        <v>17397632.579999998</v>
      </c>
      <c r="H31" s="22">
        <v>3900</v>
      </c>
    </row>
    <row r="32" spans="1:8" ht="15" customHeight="1" x14ac:dyDescent="0.2">
      <c r="A32" s="16" t="s">
        <v>106</v>
      </c>
      <c r="B32" s="19">
        <f>SUM(B33:B41)</f>
        <v>155053852.25999999</v>
      </c>
      <c r="C32" s="21">
        <f>SUM(C33:C41)</f>
        <v>7508150.3099999996</v>
      </c>
      <c r="D32" s="19">
        <f t="shared" si="0"/>
        <v>162562002.56999999</v>
      </c>
      <c r="E32" s="21">
        <f>SUM(E33:E41)</f>
        <v>29907468.280000001</v>
      </c>
      <c r="F32" s="19">
        <f>SUM(F33:F41)</f>
        <v>29421573.609999999</v>
      </c>
      <c r="G32" s="21">
        <f t="shared" si="1"/>
        <v>132654534.28999999</v>
      </c>
      <c r="H32" s="23">
        <v>0</v>
      </c>
    </row>
    <row r="33" spans="1:8" ht="15" customHeight="1" x14ac:dyDescent="0.2">
      <c r="A33" s="15" t="s">
        <v>70</v>
      </c>
      <c r="B33" s="5">
        <v>0</v>
      </c>
      <c r="C33" s="6">
        <v>0</v>
      </c>
      <c r="D33" s="5">
        <f t="shared" si="0"/>
        <v>0</v>
      </c>
      <c r="E33" s="6">
        <v>0</v>
      </c>
      <c r="F33" s="5">
        <v>0</v>
      </c>
      <c r="G33" s="6">
        <f t="shared" si="1"/>
        <v>0</v>
      </c>
      <c r="H33" s="22">
        <v>4100</v>
      </c>
    </row>
    <row r="34" spans="1:8" ht="15" customHeight="1" x14ac:dyDescent="0.2">
      <c r="A34" s="15" t="s">
        <v>71</v>
      </c>
      <c r="B34" s="5">
        <v>97262465.290000007</v>
      </c>
      <c r="C34" s="6">
        <v>7259459.3099999996</v>
      </c>
      <c r="D34" s="5">
        <f t="shared" si="0"/>
        <v>104521924.60000001</v>
      </c>
      <c r="E34" s="6">
        <v>24791593.120000001</v>
      </c>
      <c r="F34" s="5">
        <v>24791593.120000001</v>
      </c>
      <c r="G34" s="6">
        <f t="shared" si="1"/>
        <v>79730331.480000004</v>
      </c>
      <c r="H34" s="22">
        <v>4200</v>
      </c>
    </row>
    <row r="35" spans="1:8" ht="15" customHeight="1" x14ac:dyDescent="0.2">
      <c r="A35" s="15" t="s">
        <v>72</v>
      </c>
      <c r="B35" s="5">
        <v>22300000</v>
      </c>
      <c r="C35" s="6">
        <v>-1600000</v>
      </c>
      <c r="D35" s="5">
        <f t="shared" si="0"/>
        <v>20700000</v>
      </c>
      <c r="E35" s="6">
        <v>1538880</v>
      </c>
      <c r="F35" s="5">
        <v>1538880</v>
      </c>
      <c r="G35" s="6">
        <f t="shared" si="1"/>
        <v>19161120</v>
      </c>
      <c r="H35" s="22">
        <v>4300</v>
      </c>
    </row>
    <row r="36" spans="1:8" ht="15" customHeight="1" x14ac:dyDescent="0.2">
      <c r="A36" s="15" t="s">
        <v>73</v>
      </c>
      <c r="B36" s="5">
        <v>35491386.969999999</v>
      </c>
      <c r="C36" s="6">
        <v>1848691</v>
      </c>
      <c r="D36" s="5">
        <f t="shared" si="0"/>
        <v>37340077.969999999</v>
      </c>
      <c r="E36" s="6">
        <v>3576995.16</v>
      </c>
      <c r="F36" s="5">
        <v>3091100.49</v>
      </c>
      <c r="G36" s="6">
        <f t="shared" si="1"/>
        <v>33763082.810000002</v>
      </c>
      <c r="H36" s="22">
        <v>4400</v>
      </c>
    </row>
    <row r="37" spans="1:8" ht="15" customHeight="1" x14ac:dyDescent="0.2">
      <c r="A37" s="15" t="s">
        <v>27</v>
      </c>
      <c r="B37" s="5">
        <v>0</v>
      </c>
      <c r="C37" s="6">
        <v>0</v>
      </c>
      <c r="D37" s="5">
        <f t="shared" si="0"/>
        <v>0</v>
      </c>
      <c r="E37" s="6">
        <v>0</v>
      </c>
      <c r="F37" s="5">
        <v>0</v>
      </c>
      <c r="G37" s="6">
        <f t="shared" si="1"/>
        <v>0</v>
      </c>
      <c r="H37" s="22">
        <v>4500</v>
      </c>
    </row>
    <row r="38" spans="1:8" ht="15" customHeight="1" x14ac:dyDescent="0.2">
      <c r="A38" s="15" t="s">
        <v>74</v>
      </c>
      <c r="B38" s="5">
        <v>0</v>
      </c>
      <c r="C38" s="6">
        <v>0</v>
      </c>
      <c r="D38" s="5">
        <f t="shared" si="0"/>
        <v>0</v>
      </c>
      <c r="E38" s="6">
        <v>0</v>
      </c>
      <c r="F38" s="5">
        <v>0</v>
      </c>
      <c r="G38" s="6">
        <f t="shared" si="1"/>
        <v>0</v>
      </c>
      <c r="H38" s="22">
        <v>4600</v>
      </c>
    </row>
    <row r="39" spans="1:8" ht="15" customHeight="1" x14ac:dyDescent="0.2">
      <c r="A39" s="15" t="s">
        <v>75</v>
      </c>
      <c r="B39" s="5">
        <v>0</v>
      </c>
      <c r="C39" s="6">
        <v>0</v>
      </c>
      <c r="D39" s="5">
        <f t="shared" si="0"/>
        <v>0</v>
      </c>
      <c r="E39" s="6">
        <v>0</v>
      </c>
      <c r="F39" s="5">
        <v>0</v>
      </c>
      <c r="G39" s="6">
        <f t="shared" si="1"/>
        <v>0</v>
      </c>
      <c r="H39" s="22">
        <v>4700</v>
      </c>
    </row>
    <row r="40" spans="1:8" ht="15" customHeight="1" x14ac:dyDescent="0.2">
      <c r="A40" s="15" t="s">
        <v>23</v>
      </c>
      <c r="B40" s="5">
        <v>0</v>
      </c>
      <c r="C40" s="6">
        <v>0</v>
      </c>
      <c r="D40" s="5">
        <f t="shared" si="0"/>
        <v>0</v>
      </c>
      <c r="E40" s="6">
        <v>0</v>
      </c>
      <c r="F40" s="5">
        <v>0</v>
      </c>
      <c r="G40" s="6">
        <f t="shared" si="1"/>
        <v>0</v>
      </c>
      <c r="H40" s="22">
        <v>4800</v>
      </c>
    </row>
    <row r="41" spans="1:8" ht="15" customHeight="1" x14ac:dyDescent="0.2">
      <c r="A41" s="15" t="s">
        <v>76</v>
      </c>
      <c r="B41" s="5">
        <v>0</v>
      </c>
      <c r="C41" s="6">
        <v>0</v>
      </c>
      <c r="D41" s="5">
        <f t="shared" si="0"/>
        <v>0</v>
      </c>
      <c r="E41" s="6">
        <v>0</v>
      </c>
      <c r="F41" s="5">
        <v>0</v>
      </c>
      <c r="G41" s="6">
        <f t="shared" si="1"/>
        <v>0</v>
      </c>
      <c r="H41" s="22">
        <v>4900</v>
      </c>
    </row>
    <row r="42" spans="1:8" ht="15" customHeight="1" x14ac:dyDescent="0.2">
      <c r="A42" s="16" t="s">
        <v>107</v>
      </c>
      <c r="B42" s="19">
        <f>SUM(B43:B51)</f>
        <v>8008800</v>
      </c>
      <c r="C42" s="21">
        <f>SUM(C43:C51)</f>
        <v>51093591.869999997</v>
      </c>
      <c r="D42" s="19">
        <f t="shared" si="0"/>
        <v>59102391.869999997</v>
      </c>
      <c r="E42" s="21">
        <f>SUM(E43:E51)</f>
        <v>28804498.239999998</v>
      </c>
      <c r="F42" s="19">
        <f>SUM(F43:F51)</f>
        <v>28804498.239999998</v>
      </c>
      <c r="G42" s="21">
        <f t="shared" si="1"/>
        <v>30297893.629999999</v>
      </c>
      <c r="H42" s="23">
        <v>0</v>
      </c>
    </row>
    <row r="43" spans="1:8" ht="15" customHeight="1" x14ac:dyDescent="0.2">
      <c r="A43" s="17" t="s">
        <v>77</v>
      </c>
      <c r="B43" s="5">
        <v>2500000</v>
      </c>
      <c r="C43" s="6">
        <v>0</v>
      </c>
      <c r="D43" s="5">
        <f t="shared" si="0"/>
        <v>2500000</v>
      </c>
      <c r="E43" s="6">
        <v>0</v>
      </c>
      <c r="F43" s="5">
        <v>0</v>
      </c>
      <c r="G43" s="6">
        <f t="shared" si="1"/>
        <v>2500000</v>
      </c>
      <c r="H43" s="22">
        <v>5100</v>
      </c>
    </row>
    <row r="44" spans="1:8" ht="15" customHeight="1" x14ac:dyDescent="0.2">
      <c r="A44" s="15" t="s">
        <v>78</v>
      </c>
      <c r="B44" s="5">
        <v>0</v>
      </c>
      <c r="C44" s="6">
        <v>4350</v>
      </c>
      <c r="D44" s="5">
        <f t="shared" si="0"/>
        <v>4350</v>
      </c>
      <c r="E44" s="6">
        <v>4350</v>
      </c>
      <c r="F44" s="5">
        <v>4350</v>
      </c>
      <c r="G44" s="6">
        <f t="shared" si="1"/>
        <v>0</v>
      </c>
      <c r="H44" s="22">
        <v>5200</v>
      </c>
    </row>
    <row r="45" spans="1:8" ht="15" customHeight="1" x14ac:dyDescent="0.2">
      <c r="A45" s="15" t="s">
        <v>79</v>
      </c>
      <c r="B45" s="5">
        <v>0</v>
      </c>
      <c r="C45" s="6">
        <v>0</v>
      </c>
      <c r="D45" s="5">
        <f t="shared" si="0"/>
        <v>0</v>
      </c>
      <c r="E45" s="6">
        <v>0</v>
      </c>
      <c r="F45" s="5">
        <v>0</v>
      </c>
      <c r="G45" s="6">
        <f t="shared" si="1"/>
        <v>0</v>
      </c>
      <c r="H45" s="22">
        <v>5300</v>
      </c>
    </row>
    <row r="46" spans="1:8" ht="15" customHeight="1" x14ac:dyDescent="0.2">
      <c r="A46" s="15" t="s">
        <v>80</v>
      </c>
      <c r="B46" s="5">
        <v>0</v>
      </c>
      <c r="C46" s="6">
        <v>23288827.809999999</v>
      </c>
      <c r="D46" s="5">
        <f t="shared" si="0"/>
        <v>23288827.809999999</v>
      </c>
      <c r="E46" s="6">
        <v>14499990.619999999</v>
      </c>
      <c r="F46" s="5">
        <v>14499990.619999999</v>
      </c>
      <c r="G46" s="6">
        <f t="shared" si="1"/>
        <v>8788837.1899999995</v>
      </c>
      <c r="H46" s="22">
        <v>5400</v>
      </c>
    </row>
    <row r="47" spans="1:8" ht="15" customHeight="1" x14ac:dyDescent="0.2">
      <c r="A47" s="15" t="s">
        <v>81</v>
      </c>
      <c r="B47" s="5">
        <v>0</v>
      </c>
      <c r="C47" s="6">
        <v>0</v>
      </c>
      <c r="D47" s="5">
        <f t="shared" si="0"/>
        <v>0</v>
      </c>
      <c r="E47" s="6">
        <v>0</v>
      </c>
      <c r="F47" s="5">
        <v>0</v>
      </c>
      <c r="G47" s="6">
        <f t="shared" si="1"/>
        <v>0</v>
      </c>
      <c r="H47" s="22">
        <v>5500</v>
      </c>
    </row>
    <row r="48" spans="1:8" ht="15" customHeight="1" x14ac:dyDescent="0.2">
      <c r="A48" s="15" t="s">
        <v>82</v>
      </c>
      <c r="B48" s="5">
        <v>1000000</v>
      </c>
      <c r="C48" s="6">
        <v>15223700.699999999</v>
      </c>
      <c r="D48" s="5">
        <f t="shared" si="0"/>
        <v>16223700.699999999</v>
      </c>
      <c r="E48" s="6">
        <v>11723449.26</v>
      </c>
      <c r="F48" s="5">
        <v>11723449.26</v>
      </c>
      <c r="G48" s="6">
        <f t="shared" si="1"/>
        <v>4500251.4399999995</v>
      </c>
      <c r="H48" s="22">
        <v>5600</v>
      </c>
    </row>
    <row r="49" spans="1:8" ht="15" customHeight="1" x14ac:dyDescent="0.2">
      <c r="A49" s="15" t="s">
        <v>83</v>
      </c>
      <c r="B49" s="5">
        <v>0</v>
      </c>
      <c r="C49" s="6">
        <v>0</v>
      </c>
      <c r="D49" s="5">
        <f t="shared" si="0"/>
        <v>0</v>
      </c>
      <c r="E49" s="6">
        <v>0</v>
      </c>
      <c r="F49" s="5">
        <v>0</v>
      </c>
      <c r="G49" s="6">
        <f t="shared" si="1"/>
        <v>0</v>
      </c>
      <c r="H49" s="22">
        <v>5700</v>
      </c>
    </row>
    <row r="50" spans="1:8" ht="15" customHeight="1" x14ac:dyDescent="0.2">
      <c r="A50" s="15" t="s">
        <v>84</v>
      </c>
      <c r="B50" s="5">
        <v>0</v>
      </c>
      <c r="C50" s="6">
        <v>10000000</v>
      </c>
      <c r="D50" s="5">
        <f t="shared" si="0"/>
        <v>10000000</v>
      </c>
      <c r="E50" s="6">
        <v>0</v>
      </c>
      <c r="F50" s="5">
        <v>0</v>
      </c>
      <c r="G50" s="6">
        <f t="shared" si="1"/>
        <v>10000000</v>
      </c>
      <c r="H50" s="22">
        <v>5800</v>
      </c>
    </row>
    <row r="51" spans="1:8" ht="15" customHeight="1" x14ac:dyDescent="0.2">
      <c r="A51" s="15" t="s">
        <v>85</v>
      </c>
      <c r="B51" s="5">
        <v>4508800</v>
      </c>
      <c r="C51" s="6">
        <v>2576713.36</v>
      </c>
      <c r="D51" s="5">
        <f t="shared" si="0"/>
        <v>7085513.3599999994</v>
      </c>
      <c r="E51" s="6">
        <v>2576708.36</v>
      </c>
      <c r="F51" s="5">
        <v>2576708.36</v>
      </c>
      <c r="G51" s="6">
        <f t="shared" si="1"/>
        <v>4508805</v>
      </c>
      <c r="H51" s="22">
        <v>5900</v>
      </c>
    </row>
    <row r="52" spans="1:8" ht="15" customHeight="1" x14ac:dyDescent="0.2">
      <c r="A52" s="16" t="s">
        <v>47</v>
      </c>
      <c r="B52" s="19">
        <f>SUM(B53:B55)</f>
        <v>178638565</v>
      </c>
      <c r="C52" s="21">
        <f>SUM(C53:C55)</f>
        <v>125557851.75</v>
      </c>
      <c r="D52" s="19">
        <f t="shared" si="0"/>
        <v>304196416.75</v>
      </c>
      <c r="E52" s="21">
        <f>SUM(E53:E55)</f>
        <v>93937469.719999999</v>
      </c>
      <c r="F52" s="19">
        <f>SUM(F53:F55)</f>
        <v>93884604.289999992</v>
      </c>
      <c r="G52" s="21">
        <f t="shared" si="1"/>
        <v>210258947.03</v>
      </c>
      <c r="H52" s="23">
        <v>0</v>
      </c>
    </row>
    <row r="53" spans="1:8" ht="15" customHeight="1" x14ac:dyDescent="0.2">
      <c r="A53" s="15" t="s">
        <v>86</v>
      </c>
      <c r="B53" s="5">
        <v>178638565</v>
      </c>
      <c r="C53" s="6">
        <v>74637777.150000006</v>
      </c>
      <c r="D53" s="5">
        <f t="shared" si="0"/>
        <v>253276342.15000001</v>
      </c>
      <c r="E53" s="6">
        <v>62166991.969999999</v>
      </c>
      <c r="F53" s="5">
        <v>62095687.82</v>
      </c>
      <c r="G53" s="6">
        <f t="shared" si="1"/>
        <v>191109350.18000001</v>
      </c>
      <c r="H53" s="22">
        <v>6100</v>
      </c>
    </row>
    <row r="54" spans="1:8" ht="15" customHeight="1" x14ac:dyDescent="0.2">
      <c r="A54" s="15" t="s">
        <v>87</v>
      </c>
      <c r="B54" s="5">
        <v>0</v>
      </c>
      <c r="C54" s="6">
        <v>50920074.600000001</v>
      </c>
      <c r="D54" s="5">
        <f t="shared" si="0"/>
        <v>50920074.600000001</v>
      </c>
      <c r="E54" s="6">
        <v>31770477.75</v>
      </c>
      <c r="F54" s="5">
        <v>31788916.469999999</v>
      </c>
      <c r="G54" s="6">
        <f t="shared" si="1"/>
        <v>19149596.850000001</v>
      </c>
      <c r="H54" s="22">
        <v>6200</v>
      </c>
    </row>
    <row r="55" spans="1:8" ht="15" customHeight="1" x14ac:dyDescent="0.2">
      <c r="A55" s="15" t="s">
        <v>88</v>
      </c>
      <c r="B55" s="5">
        <v>0</v>
      </c>
      <c r="C55" s="6">
        <v>0</v>
      </c>
      <c r="D55" s="5">
        <f t="shared" si="0"/>
        <v>0</v>
      </c>
      <c r="E55" s="6">
        <v>0</v>
      </c>
      <c r="F55" s="5">
        <v>0</v>
      </c>
      <c r="G55" s="6">
        <f t="shared" si="1"/>
        <v>0</v>
      </c>
      <c r="H55" s="22">
        <v>6300</v>
      </c>
    </row>
    <row r="56" spans="1:8" ht="15" customHeight="1" x14ac:dyDescent="0.2">
      <c r="A56" s="16" t="s">
        <v>108</v>
      </c>
      <c r="B56" s="19">
        <f>SUM(B57:B63)</f>
        <v>0</v>
      </c>
      <c r="C56" s="21">
        <f>SUM(C57:C63)</f>
        <v>1448238.35</v>
      </c>
      <c r="D56" s="19">
        <f t="shared" si="0"/>
        <v>1448238.35</v>
      </c>
      <c r="E56" s="21">
        <f>SUM(E57:E63)</f>
        <v>0</v>
      </c>
      <c r="F56" s="19">
        <f>SUM(F57:F63)</f>
        <v>0</v>
      </c>
      <c r="G56" s="21">
        <f t="shared" si="1"/>
        <v>1448238.35</v>
      </c>
      <c r="H56" s="23">
        <v>0</v>
      </c>
    </row>
    <row r="57" spans="1:8" ht="15" customHeight="1" x14ac:dyDescent="0.2">
      <c r="A57" s="15" t="s">
        <v>112</v>
      </c>
      <c r="B57" s="5">
        <v>0</v>
      </c>
      <c r="C57" s="6">
        <v>0</v>
      </c>
      <c r="D57" s="5">
        <f t="shared" si="0"/>
        <v>0</v>
      </c>
      <c r="E57" s="6">
        <v>0</v>
      </c>
      <c r="F57" s="5">
        <v>0</v>
      </c>
      <c r="G57" s="6">
        <f t="shared" si="1"/>
        <v>0</v>
      </c>
      <c r="H57" s="22">
        <v>7100</v>
      </c>
    </row>
    <row r="58" spans="1:8" ht="15" customHeight="1" x14ac:dyDescent="0.2">
      <c r="A58" s="15" t="s">
        <v>89</v>
      </c>
      <c r="B58" s="5">
        <v>0</v>
      </c>
      <c r="C58" s="6">
        <v>0</v>
      </c>
      <c r="D58" s="5">
        <f t="shared" si="0"/>
        <v>0</v>
      </c>
      <c r="E58" s="6">
        <v>0</v>
      </c>
      <c r="F58" s="5">
        <v>0</v>
      </c>
      <c r="G58" s="6">
        <f t="shared" si="1"/>
        <v>0</v>
      </c>
      <c r="H58" s="22">
        <v>7200</v>
      </c>
    </row>
    <row r="59" spans="1:8" ht="15" customHeight="1" x14ac:dyDescent="0.2">
      <c r="A59" s="15" t="s">
        <v>90</v>
      </c>
      <c r="B59" s="5">
        <v>0</v>
      </c>
      <c r="C59" s="6">
        <v>0</v>
      </c>
      <c r="D59" s="5">
        <f t="shared" si="0"/>
        <v>0</v>
      </c>
      <c r="E59" s="6">
        <v>0</v>
      </c>
      <c r="F59" s="5">
        <v>0</v>
      </c>
      <c r="G59" s="6">
        <f t="shared" si="1"/>
        <v>0</v>
      </c>
      <c r="H59" s="22">
        <v>7300</v>
      </c>
    </row>
    <row r="60" spans="1:8" ht="15" customHeight="1" x14ac:dyDescent="0.2">
      <c r="A60" s="15" t="s">
        <v>91</v>
      </c>
      <c r="B60" s="5">
        <v>0</v>
      </c>
      <c r="C60" s="6">
        <v>0</v>
      </c>
      <c r="D60" s="5">
        <f t="shared" si="0"/>
        <v>0</v>
      </c>
      <c r="E60" s="6">
        <v>0</v>
      </c>
      <c r="F60" s="5">
        <v>0</v>
      </c>
      <c r="G60" s="6">
        <f t="shared" si="1"/>
        <v>0</v>
      </c>
      <c r="H60" s="22">
        <v>7400</v>
      </c>
    </row>
    <row r="61" spans="1:8" ht="15" customHeight="1" x14ac:dyDescent="0.2">
      <c r="A61" s="15" t="s">
        <v>92</v>
      </c>
      <c r="B61" s="5">
        <v>0</v>
      </c>
      <c r="C61" s="6">
        <v>0</v>
      </c>
      <c r="D61" s="5">
        <f t="shared" si="0"/>
        <v>0</v>
      </c>
      <c r="E61" s="6">
        <v>0</v>
      </c>
      <c r="F61" s="5">
        <v>0</v>
      </c>
      <c r="G61" s="6">
        <f t="shared" si="1"/>
        <v>0</v>
      </c>
      <c r="H61" s="22">
        <v>7500</v>
      </c>
    </row>
    <row r="62" spans="1:8" ht="15" customHeight="1" x14ac:dyDescent="0.2">
      <c r="A62" s="15" t="s">
        <v>93</v>
      </c>
      <c r="B62" s="5">
        <v>0</v>
      </c>
      <c r="C62" s="6">
        <v>0</v>
      </c>
      <c r="D62" s="5">
        <f t="shared" si="0"/>
        <v>0</v>
      </c>
      <c r="E62" s="6">
        <v>0</v>
      </c>
      <c r="F62" s="5">
        <v>0</v>
      </c>
      <c r="G62" s="6">
        <f t="shared" si="1"/>
        <v>0</v>
      </c>
      <c r="H62" s="22">
        <v>7600</v>
      </c>
    </row>
    <row r="63" spans="1:8" ht="15" customHeight="1" x14ac:dyDescent="0.2">
      <c r="A63" s="15" t="s">
        <v>94</v>
      </c>
      <c r="B63" s="5">
        <v>0</v>
      </c>
      <c r="C63" s="6">
        <v>1448238.35</v>
      </c>
      <c r="D63" s="5">
        <f t="shared" si="0"/>
        <v>1448238.35</v>
      </c>
      <c r="E63" s="6">
        <v>0</v>
      </c>
      <c r="F63" s="5">
        <v>0</v>
      </c>
      <c r="G63" s="6">
        <f t="shared" si="1"/>
        <v>1448238.35</v>
      </c>
      <c r="H63" s="22">
        <v>7900</v>
      </c>
    </row>
    <row r="64" spans="1:8" ht="15" customHeight="1" x14ac:dyDescent="0.2">
      <c r="A64" s="16" t="s">
        <v>109</v>
      </c>
      <c r="B64" s="19">
        <f>SUM(B65:B67)</f>
        <v>0</v>
      </c>
      <c r="C64" s="21">
        <f>SUM(C65:C67)</f>
        <v>0</v>
      </c>
      <c r="D64" s="19">
        <f t="shared" si="0"/>
        <v>0</v>
      </c>
      <c r="E64" s="21">
        <f>SUM(E65:E67)</f>
        <v>0</v>
      </c>
      <c r="F64" s="19">
        <f>SUM(F65:F67)</f>
        <v>0</v>
      </c>
      <c r="G64" s="21">
        <f t="shared" si="1"/>
        <v>0</v>
      </c>
      <c r="H64" s="23">
        <v>0</v>
      </c>
    </row>
    <row r="65" spans="1:8" ht="15" customHeight="1" x14ac:dyDescent="0.2">
      <c r="A65" s="15" t="s">
        <v>24</v>
      </c>
      <c r="B65" s="5">
        <v>0</v>
      </c>
      <c r="C65" s="6">
        <v>0</v>
      </c>
      <c r="D65" s="5">
        <f t="shared" si="0"/>
        <v>0</v>
      </c>
      <c r="E65" s="6">
        <v>0</v>
      </c>
      <c r="F65" s="5">
        <v>0</v>
      </c>
      <c r="G65" s="6">
        <f t="shared" si="1"/>
        <v>0</v>
      </c>
      <c r="H65" s="22">
        <v>8100</v>
      </c>
    </row>
    <row r="66" spans="1:8" ht="15" customHeight="1" x14ac:dyDescent="0.2">
      <c r="A66" s="15" t="s">
        <v>25</v>
      </c>
      <c r="B66" s="5">
        <v>0</v>
      </c>
      <c r="C66" s="6">
        <v>0</v>
      </c>
      <c r="D66" s="5">
        <f t="shared" si="0"/>
        <v>0</v>
      </c>
      <c r="E66" s="6">
        <v>0</v>
      </c>
      <c r="F66" s="5">
        <v>0</v>
      </c>
      <c r="G66" s="6">
        <f t="shared" si="1"/>
        <v>0</v>
      </c>
      <c r="H66" s="22">
        <v>8300</v>
      </c>
    </row>
    <row r="67" spans="1:8" ht="15" customHeight="1" x14ac:dyDescent="0.2">
      <c r="A67" s="15" t="s">
        <v>26</v>
      </c>
      <c r="B67" s="5">
        <v>0</v>
      </c>
      <c r="C67" s="6">
        <v>0</v>
      </c>
      <c r="D67" s="5">
        <f t="shared" si="0"/>
        <v>0</v>
      </c>
      <c r="E67" s="6">
        <v>0</v>
      </c>
      <c r="F67" s="5">
        <v>0</v>
      </c>
      <c r="G67" s="6">
        <f t="shared" si="1"/>
        <v>0</v>
      </c>
      <c r="H67" s="22">
        <v>8500</v>
      </c>
    </row>
    <row r="68" spans="1:8" ht="15" customHeight="1" x14ac:dyDescent="0.2">
      <c r="A68" s="16" t="s">
        <v>48</v>
      </c>
      <c r="B68" s="19">
        <f>SUM(B69:B75)</f>
        <v>13510000</v>
      </c>
      <c r="C68" s="21">
        <f>SUM(C69:C75)</f>
        <v>0</v>
      </c>
      <c r="D68" s="19">
        <f t="shared" si="0"/>
        <v>13510000</v>
      </c>
      <c r="E68" s="21">
        <f>SUM(E69:E75)</f>
        <v>2972170.88</v>
      </c>
      <c r="F68" s="19">
        <f>SUM(F69:F75)</f>
        <v>2972170.88</v>
      </c>
      <c r="G68" s="21">
        <f t="shared" si="1"/>
        <v>10537829.120000001</v>
      </c>
      <c r="H68" s="23">
        <v>0</v>
      </c>
    </row>
    <row r="69" spans="1:8" ht="15" customHeight="1" x14ac:dyDescent="0.2">
      <c r="A69" s="15" t="s">
        <v>95</v>
      </c>
      <c r="B69" s="5">
        <v>8410000</v>
      </c>
      <c r="C69" s="6">
        <v>0</v>
      </c>
      <c r="D69" s="5">
        <f t="shared" ref="D69:D75" si="2">B69+C69</f>
        <v>8410000</v>
      </c>
      <c r="E69" s="6">
        <v>2101736.64</v>
      </c>
      <c r="F69" s="5">
        <v>2101736.64</v>
      </c>
      <c r="G69" s="6">
        <f t="shared" ref="G69:G75" si="3">D69-E69</f>
        <v>6308263.3599999994</v>
      </c>
      <c r="H69" s="22">
        <v>9100</v>
      </c>
    </row>
    <row r="70" spans="1:8" ht="15" customHeight="1" x14ac:dyDescent="0.2">
      <c r="A70" s="15" t="s">
        <v>96</v>
      </c>
      <c r="B70" s="5">
        <v>5100000</v>
      </c>
      <c r="C70" s="6">
        <v>0</v>
      </c>
      <c r="D70" s="5">
        <f t="shared" si="2"/>
        <v>5100000</v>
      </c>
      <c r="E70" s="6">
        <v>870434.24</v>
      </c>
      <c r="F70" s="5">
        <v>870434.24</v>
      </c>
      <c r="G70" s="6">
        <f t="shared" si="3"/>
        <v>4229565.76</v>
      </c>
      <c r="H70" s="22">
        <v>9200</v>
      </c>
    </row>
    <row r="71" spans="1:8" ht="15" customHeight="1" x14ac:dyDescent="0.2">
      <c r="A71" s="15" t="s">
        <v>97</v>
      </c>
      <c r="B71" s="5">
        <v>0</v>
      </c>
      <c r="C71" s="6">
        <v>0</v>
      </c>
      <c r="D71" s="5">
        <f t="shared" si="2"/>
        <v>0</v>
      </c>
      <c r="E71" s="6">
        <v>0</v>
      </c>
      <c r="F71" s="5">
        <v>0</v>
      </c>
      <c r="G71" s="6">
        <f t="shared" si="3"/>
        <v>0</v>
      </c>
      <c r="H71" s="22">
        <v>9300</v>
      </c>
    </row>
    <row r="72" spans="1:8" ht="15" customHeight="1" x14ac:dyDescent="0.2">
      <c r="A72" s="15" t="s">
        <v>98</v>
      </c>
      <c r="B72" s="5">
        <v>0</v>
      </c>
      <c r="C72" s="6">
        <v>0</v>
      </c>
      <c r="D72" s="5">
        <f t="shared" si="2"/>
        <v>0</v>
      </c>
      <c r="E72" s="6">
        <v>0</v>
      </c>
      <c r="F72" s="5">
        <v>0</v>
      </c>
      <c r="G72" s="6">
        <f t="shared" si="3"/>
        <v>0</v>
      </c>
      <c r="H72" s="22">
        <v>9400</v>
      </c>
    </row>
    <row r="73" spans="1:8" ht="15" customHeight="1" x14ac:dyDescent="0.2">
      <c r="A73" s="15" t="s">
        <v>99</v>
      </c>
      <c r="B73" s="5">
        <v>0</v>
      </c>
      <c r="C73" s="6">
        <v>0</v>
      </c>
      <c r="D73" s="5">
        <f t="shared" si="2"/>
        <v>0</v>
      </c>
      <c r="E73" s="6">
        <v>0</v>
      </c>
      <c r="F73" s="5">
        <v>0</v>
      </c>
      <c r="G73" s="6">
        <f t="shared" si="3"/>
        <v>0</v>
      </c>
      <c r="H73" s="22">
        <v>9500</v>
      </c>
    </row>
    <row r="74" spans="1:8" ht="15" customHeight="1" x14ac:dyDescent="0.2">
      <c r="A74" s="15" t="s">
        <v>100</v>
      </c>
      <c r="B74" s="5">
        <v>0</v>
      </c>
      <c r="C74" s="6">
        <v>0</v>
      </c>
      <c r="D74" s="5">
        <f t="shared" si="2"/>
        <v>0</v>
      </c>
      <c r="E74" s="6">
        <v>0</v>
      </c>
      <c r="F74" s="5">
        <v>0</v>
      </c>
      <c r="G74" s="6">
        <f t="shared" si="3"/>
        <v>0</v>
      </c>
      <c r="H74" s="22">
        <v>9600</v>
      </c>
    </row>
    <row r="75" spans="1:8" ht="15" customHeight="1" thickBot="1" x14ac:dyDescent="0.25">
      <c r="A75" s="18" t="s">
        <v>101</v>
      </c>
      <c r="B75" s="5">
        <v>0</v>
      </c>
      <c r="C75" s="7">
        <v>0</v>
      </c>
      <c r="D75" s="5">
        <f t="shared" si="2"/>
        <v>0</v>
      </c>
      <c r="E75" s="7">
        <v>0</v>
      </c>
      <c r="F75" s="5">
        <v>0</v>
      </c>
      <c r="G75" s="7">
        <f t="shared" si="3"/>
        <v>0</v>
      </c>
      <c r="H75" s="22">
        <v>9900</v>
      </c>
    </row>
    <row r="76" spans="1:8" ht="15" customHeight="1" thickBot="1" x14ac:dyDescent="0.25">
      <c r="A76" s="8" t="s">
        <v>110</v>
      </c>
      <c r="B76" s="9">
        <f t="shared" ref="B76:G76" si="4">SUM(B4+B12+B22+B32+B42+B52+B56+B64+B68)</f>
        <v>1137907129.6599998</v>
      </c>
      <c r="C76" s="9">
        <f t="shared" si="4"/>
        <v>272208639.53000003</v>
      </c>
      <c r="D76" s="9">
        <f t="shared" si="4"/>
        <v>1410115769.1899998</v>
      </c>
      <c r="E76" s="9">
        <f t="shared" si="4"/>
        <v>323934557.15000004</v>
      </c>
      <c r="F76" s="9">
        <f t="shared" si="4"/>
        <v>323394468.26999998</v>
      </c>
      <c r="G76" s="9">
        <f t="shared" si="4"/>
        <v>1086181212.0399997</v>
      </c>
    </row>
    <row r="78" spans="1:8" x14ac:dyDescent="0.2">
      <c r="A78" s="1" t="s">
        <v>103</v>
      </c>
    </row>
    <row r="84" spans="1:5" x14ac:dyDescent="0.2">
      <c r="A84" s="13"/>
      <c r="B84" s="13"/>
      <c r="C84" s="13"/>
      <c r="D84" s="13"/>
      <c r="E84" s="13"/>
    </row>
    <row r="85" spans="1:5" x14ac:dyDescent="0.2">
      <c r="A85" s="13"/>
      <c r="B85" s="13"/>
      <c r="C85" s="13"/>
      <c r="D85" s="13"/>
      <c r="E85" s="13"/>
    </row>
    <row r="86" spans="1:5" x14ac:dyDescent="0.2">
      <c r="A86" s="32" t="s">
        <v>115</v>
      </c>
      <c r="B86" s="32"/>
      <c r="C86" s="33" t="s">
        <v>116</v>
      </c>
      <c r="D86" s="33"/>
      <c r="E86" s="33"/>
    </row>
    <row r="87" spans="1:5" ht="15" x14ac:dyDescent="0.25">
      <c r="A87" s="34" t="s">
        <v>117</v>
      </c>
      <c r="B87" s="34"/>
      <c r="C87" s="35" t="s">
        <v>118</v>
      </c>
      <c r="D87" s="35"/>
      <c r="E87" s="35"/>
    </row>
    <row r="88" spans="1:5" ht="15" x14ac:dyDescent="0.25">
      <c r="A88" s="34" t="s">
        <v>119</v>
      </c>
      <c r="B88" s="34"/>
      <c r="C88" s="35" t="s">
        <v>120</v>
      </c>
      <c r="D88" s="35"/>
      <c r="E88" s="35"/>
    </row>
    <row r="89" spans="1:5" x14ac:dyDescent="0.2">
      <c r="A89" s="13"/>
      <c r="B89" s="13"/>
      <c r="C89" s="13"/>
      <c r="D89" s="13"/>
      <c r="E89" s="13"/>
    </row>
  </sheetData>
  <sheetProtection formatCells="0" formatColumns="0" formatRows="0" autoFilter="0"/>
  <mergeCells count="9">
    <mergeCell ref="A87:B87"/>
    <mergeCell ref="C87:E87"/>
    <mergeCell ref="A88:B88"/>
    <mergeCell ref="C88:E88"/>
    <mergeCell ref="A1:G1"/>
    <mergeCell ref="G2:G3"/>
    <mergeCell ref="B2:F2"/>
    <mergeCell ref="A86:B86"/>
    <mergeCell ref="C86:E86"/>
  </mergeCells>
  <printOptions horizontalCentered="1"/>
  <pageMargins left="0.31496062992125984" right="0.11811023622047245" top="0.35433070866141736" bottom="0.35433070866141736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workbookViewId="0">
      <selection activeCell="B57" sqref="B57"/>
    </sheetView>
  </sheetViews>
  <sheetFormatPr baseColWidth="10" defaultColWidth="12" defaultRowHeight="12.75" x14ac:dyDescent="0.2"/>
  <cols>
    <col min="1" max="1" width="68" style="1" customWidth="1"/>
    <col min="2" max="5" width="18.33203125" style="1" customWidth="1"/>
    <col min="6" max="6" width="18.1640625" style="1" customWidth="1"/>
    <col min="7" max="7" width="19.1640625" style="1" customWidth="1"/>
    <col min="8" max="16384" width="12" style="1"/>
  </cols>
  <sheetData>
    <row r="1" spans="1:7" ht="84" customHeight="1" thickBot="1" x14ac:dyDescent="0.25">
      <c r="A1" s="29" t="s">
        <v>114</v>
      </c>
      <c r="B1" s="30"/>
      <c r="C1" s="30"/>
      <c r="D1" s="30"/>
      <c r="E1" s="30"/>
      <c r="F1" s="30"/>
      <c r="G1" s="31"/>
    </row>
    <row r="2" spans="1:7" ht="19.5" customHeight="1" thickBot="1" x14ac:dyDescent="0.25">
      <c r="A2" s="2"/>
      <c r="B2" s="29" t="s">
        <v>44</v>
      </c>
      <c r="C2" s="30"/>
      <c r="D2" s="30"/>
      <c r="E2" s="30"/>
      <c r="F2" s="31"/>
      <c r="G2" s="27" t="s">
        <v>43</v>
      </c>
    </row>
    <row r="3" spans="1:7" ht="36" customHeight="1" thickBot="1" x14ac:dyDescent="0.25">
      <c r="A3" s="3" t="s">
        <v>38</v>
      </c>
      <c r="B3" s="4" t="s">
        <v>39</v>
      </c>
      <c r="C3" s="4" t="s">
        <v>102</v>
      </c>
      <c r="D3" s="4" t="s">
        <v>40</v>
      </c>
      <c r="E3" s="4" t="s">
        <v>41</v>
      </c>
      <c r="F3" s="4" t="s">
        <v>42</v>
      </c>
      <c r="G3" s="28"/>
    </row>
    <row r="4" spans="1:7" ht="15" customHeight="1" x14ac:dyDescent="0.2">
      <c r="A4" s="10"/>
      <c r="B4" s="11"/>
      <c r="C4" s="12"/>
      <c r="D4" s="11"/>
      <c r="E4" s="12"/>
      <c r="F4" s="11"/>
      <c r="G4" s="12"/>
    </row>
    <row r="5" spans="1:7" ht="15" customHeight="1" x14ac:dyDescent="0.2">
      <c r="A5" s="24" t="s">
        <v>5</v>
      </c>
      <c r="B5" s="19">
        <f t="shared" ref="B5:G5" si="0">SUM(B6:B13)</f>
        <v>493843267.35000002</v>
      </c>
      <c r="C5" s="21">
        <f t="shared" si="0"/>
        <v>85100472.559999987</v>
      </c>
      <c r="D5" s="19">
        <f t="shared" si="0"/>
        <v>578943739.91000009</v>
      </c>
      <c r="E5" s="21">
        <f t="shared" si="0"/>
        <v>125807479.03999999</v>
      </c>
      <c r="F5" s="19">
        <f t="shared" si="0"/>
        <v>125321584.37</v>
      </c>
      <c r="G5" s="21">
        <f t="shared" si="0"/>
        <v>453136260.86999995</v>
      </c>
    </row>
    <row r="6" spans="1:7" ht="15" customHeight="1" x14ac:dyDescent="0.2">
      <c r="A6" s="25" t="s">
        <v>28</v>
      </c>
      <c r="B6" s="5">
        <v>16462300.130000001</v>
      </c>
      <c r="C6" s="6">
        <v>355305</v>
      </c>
      <c r="D6" s="5">
        <f>B6+C6</f>
        <v>16817605.130000003</v>
      </c>
      <c r="E6" s="6">
        <v>3752789.47</v>
      </c>
      <c r="F6" s="5">
        <v>3752789.47</v>
      </c>
      <c r="G6" s="6">
        <f>D6-E6</f>
        <v>13064815.660000002</v>
      </c>
    </row>
    <row r="7" spans="1:7" ht="15" customHeight="1" x14ac:dyDescent="0.2">
      <c r="A7" s="25" t="s">
        <v>6</v>
      </c>
      <c r="B7" s="5">
        <v>1544759.37</v>
      </c>
      <c r="C7" s="6">
        <v>55111.1</v>
      </c>
      <c r="D7" s="5">
        <f t="shared" ref="D7:D13" si="1">B7+C7</f>
        <v>1599870.4700000002</v>
      </c>
      <c r="E7" s="6">
        <v>275745.08</v>
      </c>
      <c r="F7" s="5">
        <v>275745.08</v>
      </c>
      <c r="G7" s="6">
        <f t="shared" ref="G7:G13" si="2">D7-E7</f>
        <v>1324125.3900000001</v>
      </c>
    </row>
    <row r="8" spans="1:7" ht="15" customHeight="1" x14ac:dyDescent="0.2">
      <c r="A8" s="25" t="s">
        <v>104</v>
      </c>
      <c r="B8" s="5">
        <v>79098627.980000004</v>
      </c>
      <c r="C8" s="6">
        <v>1940512.29</v>
      </c>
      <c r="D8" s="5">
        <f t="shared" si="1"/>
        <v>81039140.270000011</v>
      </c>
      <c r="E8" s="6">
        <v>13862838.68</v>
      </c>
      <c r="F8" s="5">
        <v>13376944.01</v>
      </c>
      <c r="G8" s="6">
        <f t="shared" si="2"/>
        <v>67176301.590000004</v>
      </c>
    </row>
    <row r="9" spans="1:7" ht="15" customHeight="1" x14ac:dyDescent="0.2">
      <c r="A9" s="25" t="s">
        <v>0</v>
      </c>
      <c r="B9" s="5">
        <v>0</v>
      </c>
      <c r="C9" s="6">
        <v>0</v>
      </c>
      <c r="D9" s="5">
        <f t="shared" si="1"/>
        <v>0</v>
      </c>
      <c r="E9" s="6">
        <v>0</v>
      </c>
      <c r="F9" s="5">
        <v>0</v>
      </c>
      <c r="G9" s="6">
        <f t="shared" si="2"/>
        <v>0</v>
      </c>
    </row>
    <row r="10" spans="1:7" ht="15" customHeight="1" x14ac:dyDescent="0.2">
      <c r="A10" s="25" t="s">
        <v>12</v>
      </c>
      <c r="B10" s="5">
        <v>83388473.629999995</v>
      </c>
      <c r="C10" s="6">
        <v>22385678.210000001</v>
      </c>
      <c r="D10" s="5">
        <f t="shared" si="1"/>
        <v>105774151.84</v>
      </c>
      <c r="E10" s="6">
        <v>15097144.26</v>
      </c>
      <c r="F10" s="5">
        <v>15097144.26</v>
      </c>
      <c r="G10" s="6">
        <f t="shared" si="2"/>
        <v>90677007.579999998</v>
      </c>
    </row>
    <row r="11" spans="1:7" ht="15" customHeight="1" x14ac:dyDescent="0.2">
      <c r="A11" s="25" t="s">
        <v>7</v>
      </c>
      <c r="B11" s="5">
        <v>0</v>
      </c>
      <c r="C11" s="6">
        <v>0</v>
      </c>
      <c r="D11" s="5">
        <f t="shared" si="1"/>
        <v>0</v>
      </c>
      <c r="E11" s="6">
        <v>0</v>
      </c>
      <c r="F11" s="5">
        <v>0</v>
      </c>
      <c r="G11" s="6">
        <f t="shared" si="2"/>
        <v>0</v>
      </c>
    </row>
    <row r="12" spans="1:7" ht="15" customHeight="1" x14ac:dyDescent="0.2">
      <c r="A12" s="25" t="s">
        <v>29</v>
      </c>
      <c r="B12" s="5">
        <v>229670894.93000001</v>
      </c>
      <c r="C12" s="6">
        <v>56449314.689999998</v>
      </c>
      <c r="D12" s="5">
        <f t="shared" si="1"/>
        <v>286120209.62</v>
      </c>
      <c r="E12" s="6">
        <v>78201768.670000002</v>
      </c>
      <c r="F12" s="5">
        <v>78201768.670000002</v>
      </c>
      <c r="G12" s="6">
        <f t="shared" si="2"/>
        <v>207918440.94999999</v>
      </c>
    </row>
    <row r="13" spans="1:7" ht="15" customHeight="1" x14ac:dyDescent="0.2">
      <c r="A13" s="25" t="s">
        <v>8</v>
      </c>
      <c r="B13" s="5">
        <v>83678211.310000002</v>
      </c>
      <c r="C13" s="6">
        <v>3914551.27</v>
      </c>
      <c r="D13" s="5">
        <f t="shared" si="1"/>
        <v>87592762.579999998</v>
      </c>
      <c r="E13" s="6">
        <v>14617192.880000001</v>
      </c>
      <c r="F13" s="5">
        <v>14617192.880000001</v>
      </c>
      <c r="G13" s="6">
        <f t="shared" si="2"/>
        <v>72975569.700000003</v>
      </c>
    </row>
    <row r="14" spans="1:7" ht="15" customHeight="1" x14ac:dyDescent="0.2">
      <c r="A14" s="25"/>
      <c r="B14" s="5"/>
      <c r="C14" s="6"/>
      <c r="D14" s="5"/>
      <c r="E14" s="6"/>
      <c r="F14" s="5"/>
      <c r="G14" s="6"/>
    </row>
    <row r="15" spans="1:7" ht="15" customHeight="1" x14ac:dyDescent="0.2">
      <c r="A15" s="24" t="s">
        <v>9</v>
      </c>
      <c r="B15" s="19">
        <f t="shared" ref="B15:G15" si="3">SUM(B16:B22)</f>
        <v>444504702.75999999</v>
      </c>
      <c r="C15" s="21">
        <f t="shared" si="3"/>
        <v>169791567.74000001</v>
      </c>
      <c r="D15" s="19">
        <f t="shared" si="3"/>
        <v>614296270.5</v>
      </c>
      <c r="E15" s="21">
        <f t="shared" si="3"/>
        <v>151544928.54999998</v>
      </c>
      <c r="F15" s="19">
        <f t="shared" si="3"/>
        <v>151490734.33999997</v>
      </c>
      <c r="G15" s="21">
        <f t="shared" si="3"/>
        <v>462751341.94999999</v>
      </c>
    </row>
    <row r="16" spans="1:7" ht="15" customHeight="1" x14ac:dyDescent="0.2">
      <c r="A16" s="25" t="s">
        <v>30</v>
      </c>
      <c r="B16" s="5">
        <v>0</v>
      </c>
      <c r="C16" s="6">
        <v>12938724.960000001</v>
      </c>
      <c r="D16" s="5">
        <f>B16+C16</f>
        <v>12938724.960000001</v>
      </c>
      <c r="E16" s="6">
        <v>12373708.76</v>
      </c>
      <c r="F16" s="5">
        <v>12396768.529999999</v>
      </c>
      <c r="G16" s="6">
        <f t="shared" ref="G16:G22" si="4">D16-E16</f>
        <v>565016.20000000112</v>
      </c>
    </row>
    <row r="17" spans="1:7" ht="15" customHeight="1" x14ac:dyDescent="0.2">
      <c r="A17" s="25" t="s">
        <v>15</v>
      </c>
      <c r="B17" s="5">
        <v>383547763.13999999</v>
      </c>
      <c r="C17" s="6">
        <v>129686606.90000001</v>
      </c>
      <c r="D17" s="5">
        <f t="shared" ref="D17:D22" si="5">B17+C17</f>
        <v>513234370.03999996</v>
      </c>
      <c r="E17" s="6">
        <v>122656706.28</v>
      </c>
      <c r="F17" s="5">
        <v>122598179.36</v>
      </c>
      <c r="G17" s="6">
        <f t="shared" si="4"/>
        <v>390577663.75999999</v>
      </c>
    </row>
    <row r="18" spans="1:7" ht="15" customHeight="1" x14ac:dyDescent="0.2">
      <c r="A18" s="25" t="s">
        <v>10</v>
      </c>
      <c r="B18" s="5">
        <v>0</v>
      </c>
      <c r="C18" s="6">
        <v>0</v>
      </c>
      <c r="D18" s="5">
        <f t="shared" si="5"/>
        <v>0</v>
      </c>
      <c r="E18" s="6">
        <v>0</v>
      </c>
      <c r="F18" s="5">
        <v>0</v>
      </c>
      <c r="G18" s="6">
        <f t="shared" si="4"/>
        <v>0</v>
      </c>
    </row>
    <row r="19" spans="1:7" ht="15" customHeight="1" x14ac:dyDescent="0.2">
      <c r="A19" s="25" t="s">
        <v>31</v>
      </c>
      <c r="B19" s="5">
        <v>15321778.68</v>
      </c>
      <c r="C19" s="6">
        <v>22735701.98</v>
      </c>
      <c r="D19" s="5">
        <f t="shared" si="5"/>
        <v>38057480.659999996</v>
      </c>
      <c r="E19" s="6">
        <v>14566983.73</v>
      </c>
      <c r="F19" s="5">
        <v>14548256.67</v>
      </c>
      <c r="G19" s="6">
        <f t="shared" si="4"/>
        <v>23490496.929999996</v>
      </c>
    </row>
    <row r="20" spans="1:7" ht="15" customHeight="1" x14ac:dyDescent="0.2">
      <c r="A20" s="25" t="s">
        <v>32</v>
      </c>
      <c r="B20" s="5">
        <v>0</v>
      </c>
      <c r="C20" s="6">
        <v>0</v>
      </c>
      <c r="D20" s="5">
        <f t="shared" si="5"/>
        <v>0</v>
      </c>
      <c r="E20" s="6">
        <v>0</v>
      </c>
      <c r="F20" s="5">
        <v>0</v>
      </c>
      <c r="G20" s="6">
        <f t="shared" si="4"/>
        <v>0</v>
      </c>
    </row>
    <row r="21" spans="1:7" ht="15" customHeight="1" x14ac:dyDescent="0.2">
      <c r="A21" s="25" t="s">
        <v>33</v>
      </c>
      <c r="B21" s="5">
        <v>0</v>
      </c>
      <c r="C21" s="6">
        <v>0</v>
      </c>
      <c r="D21" s="5">
        <f t="shared" si="5"/>
        <v>0</v>
      </c>
      <c r="E21" s="6">
        <v>0</v>
      </c>
      <c r="F21" s="5">
        <v>0</v>
      </c>
      <c r="G21" s="6">
        <f t="shared" si="4"/>
        <v>0</v>
      </c>
    </row>
    <row r="22" spans="1:7" ht="15" customHeight="1" x14ac:dyDescent="0.2">
      <c r="A22" s="25" t="s">
        <v>1</v>
      </c>
      <c r="B22" s="5">
        <v>45635160.939999998</v>
      </c>
      <c r="C22" s="6">
        <v>4430533.9000000004</v>
      </c>
      <c r="D22" s="5">
        <f t="shared" si="5"/>
        <v>50065694.839999996</v>
      </c>
      <c r="E22" s="6">
        <v>1947529.78</v>
      </c>
      <c r="F22" s="5">
        <v>1947529.78</v>
      </c>
      <c r="G22" s="6">
        <f t="shared" si="4"/>
        <v>48118165.059999995</v>
      </c>
    </row>
    <row r="23" spans="1:7" ht="15" customHeight="1" x14ac:dyDescent="0.2">
      <c r="A23" s="25"/>
      <c r="B23" s="5"/>
      <c r="C23" s="6"/>
      <c r="D23" s="5"/>
      <c r="E23" s="6"/>
      <c r="F23" s="5"/>
      <c r="G23" s="6"/>
    </row>
    <row r="24" spans="1:7" ht="15" customHeight="1" x14ac:dyDescent="0.2">
      <c r="A24" s="24" t="s">
        <v>34</v>
      </c>
      <c r="B24" s="19">
        <f t="shared" ref="B24:G24" si="6">SUM(B25:B33)</f>
        <v>102296694.25999999</v>
      </c>
      <c r="C24" s="21">
        <f t="shared" si="6"/>
        <v>10057139.92</v>
      </c>
      <c r="D24" s="19">
        <f t="shared" si="6"/>
        <v>112353834.18000001</v>
      </c>
      <c r="E24" s="21">
        <f t="shared" si="6"/>
        <v>21790556.440000001</v>
      </c>
      <c r="F24" s="19">
        <f t="shared" si="6"/>
        <v>21790556.440000001</v>
      </c>
      <c r="G24" s="21">
        <f t="shared" si="6"/>
        <v>90563277.739999995</v>
      </c>
    </row>
    <row r="25" spans="1:7" ht="15" customHeight="1" x14ac:dyDescent="0.2">
      <c r="A25" s="25" t="s">
        <v>16</v>
      </c>
      <c r="B25" s="5">
        <v>64472136.060000002</v>
      </c>
      <c r="C25" s="6">
        <v>2969233.67</v>
      </c>
      <c r="D25" s="5">
        <f>B25+C25</f>
        <v>67441369.730000004</v>
      </c>
      <c r="E25" s="6">
        <v>15170877.279999999</v>
      </c>
      <c r="F25" s="5">
        <v>15170877.279999999</v>
      </c>
      <c r="G25" s="6">
        <f t="shared" ref="G25:G33" si="7">D25-E25</f>
        <v>52270492.450000003</v>
      </c>
    </row>
    <row r="26" spans="1:7" ht="15" customHeight="1" x14ac:dyDescent="0.2">
      <c r="A26" s="25" t="s">
        <v>13</v>
      </c>
      <c r="B26" s="5">
        <v>0</v>
      </c>
      <c r="C26" s="6">
        <v>0</v>
      </c>
      <c r="D26" s="5">
        <f t="shared" ref="D26:D33" si="8">B26+C26</f>
        <v>0</v>
      </c>
      <c r="E26" s="6">
        <v>0</v>
      </c>
      <c r="F26" s="5">
        <v>0</v>
      </c>
      <c r="G26" s="6">
        <f t="shared" si="7"/>
        <v>0</v>
      </c>
    </row>
    <row r="27" spans="1:7" ht="15" customHeight="1" x14ac:dyDescent="0.2">
      <c r="A27" s="25" t="s">
        <v>17</v>
      </c>
      <c r="B27" s="5">
        <v>0</v>
      </c>
      <c r="C27" s="6">
        <v>0</v>
      </c>
      <c r="D27" s="5">
        <f t="shared" si="8"/>
        <v>0</v>
      </c>
      <c r="E27" s="6">
        <v>0</v>
      </c>
      <c r="F27" s="5">
        <v>0</v>
      </c>
      <c r="G27" s="6">
        <f t="shared" si="7"/>
        <v>0</v>
      </c>
    </row>
    <row r="28" spans="1:7" ht="15" customHeight="1" x14ac:dyDescent="0.2">
      <c r="A28" s="25" t="s">
        <v>35</v>
      </c>
      <c r="B28" s="5">
        <v>0</v>
      </c>
      <c r="C28" s="6">
        <v>0</v>
      </c>
      <c r="D28" s="5">
        <f t="shared" si="8"/>
        <v>0</v>
      </c>
      <c r="E28" s="6">
        <v>0</v>
      </c>
      <c r="F28" s="5">
        <v>0</v>
      </c>
      <c r="G28" s="6">
        <f t="shared" si="7"/>
        <v>0</v>
      </c>
    </row>
    <row r="29" spans="1:7" ht="15" customHeight="1" x14ac:dyDescent="0.2">
      <c r="A29" s="25" t="s">
        <v>11</v>
      </c>
      <c r="B29" s="5">
        <v>0</v>
      </c>
      <c r="C29" s="6">
        <v>0</v>
      </c>
      <c r="D29" s="5">
        <f t="shared" si="8"/>
        <v>0</v>
      </c>
      <c r="E29" s="6">
        <v>0</v>
      </c>
      <c r="F29" s="5">
        <v>0</v>
      </c>
      <c r="G29" s="6">
        <f t="shared" si="7"/>
        <v>0</v>
      </c>
    </row>
    <row r="30" spans="1:7" ht="15" customHeight="1" x14ac:dyDescent="0.2">
      <c r="A30" s="25" t="s">
        <v>2</v>
      </c>
      <c r="B30" s="5">
        <v>0</v>
      </c>
      <c r="C30" s="6">
        <v>0</v>
      </c>
      <c r="D30" s="5">
        <f t="shared" si="8"/>
        <v>0</v>
      </c>
      <c r="E30" s="6">
        <v>0</v>
      </c>
      <c r="F30" s="5">
        <v>0</v>
      </c>
      <c r="G30" s="6">
        <f t="shared" si="7"/>
        <v>0</v>
      </c>
    </row>
    <row r="31" spans="1:7" ht="15" customHeight="1" x14ac:dyDescent="0.2">
      <c r="A31" s="25" t="s">
        <v>3</v>
      </c>
      <c r="B31" s="5">
        <v>23884012.850000001</v>
      </c>
      <c r="C31" s="6">
        <v>-292041.28000000003</v>
      </c>
      <c r="D31" s="5">
        <f t="shared" si="8"/>
        <v>23591971.57</v>
      </c>
      <c r="E31" s="6">
        <v>4113918.36</v>
      </c>
      <c r="F31" s="5">
        <v>4113918.36</v>
      </c>
      <c r="G31" s="6">
        <f t="shared" si="7"/>
        <v>19478053.210000001</v>
      </c>
    </row>
    <row r="32" spans="1:7" ht="15" customHeight="1" x14ac:dyDescent="0.2">
      <c r="A32" s="25" t="s">
        <v>36</v>
      </c>
      <c r="B32" s="5">
        <v>13940545.35</v>
      </c>
      <c r="C32" s="6">
        <v>7379947.5300000003</v>
      </c>
      <c r="D32" s="5">
        <f t="shared" si="8"/>
        <v>21320492.879999999</v>
      </c>
      <c r="E32" s="6">
        <v>2505760.7999999998</v>
      </c>
      <c r="F32" s="5">
        <v>2505760.7999999998</v>
      </c>
      <c r="G32" s="6">
        <f t="shared" si="7"/>
        <v>18814732.079999998</v>
      </c>
    </row>
    <row r="33" spans="1:7" ht="15" customHeight="1" x14ac:dyDescent="0.2">
      <c r="A33" s="25" t="s">
        <v>18</v>
      </c>
      <c r="B33" s="5">
        <v>0</v>
      </c>
      <c r="C33" s="6">
        <v>0</v>
      </c>
      <c r="D33" s="5">
        <f t="shared" si="8"/>
        <v>0</v>
      </c>
      <c r="E33" s="6">
        <v>0</v>
      </c>
      <c r="F33" s="5">
        <v>0</v>
      </c>
      <c r="G33" s="6">
        <f t="shared" si="7"/>
        <v>0</v>
      </c>
    </row>
    <row r="34" spans="1:7" ht="15" customHeight="1" x14ac:dyDescent="0.2">
      <c r="A34" s="25"/>
      <c r="B34" s="5"/>
      <c r="C34" s="6"/>
      <c r="D34" s="5"/>
      <c r="E34" s="6"/>
      <c r="F34" s="5"/>
      <c r="G34" s="6"/>
    </row>
    <row r="35" spans="1:7" ht="15" customHeight="1" x14ac:dyDescent="0.2">
      <c r="A35" s="24" t="s">
        <v>19</v>
      </c>
      <c r="B35" s="19">
        <f t="shared" ref="B35:G35" si="9">SUM(B36:B39)</f>
        <v>97262465.290000007</v>
      </c>
      <c r="C35" s="21">
        <f t="shared" si="9"/>
        <v>7259459.3099999996</v>
      </c>
      <c r="D35" s="19">
        <f t="shared" si="9"/>
        <v>104521924.60000001</v>
      </c>
      <c r="E35" s="21">
        <f t="shared" si="9"/>
        <v>24791593.120000001</v>
      </c>
      <c r="F35" s="19">
        <f t="shared" si="9"/>
        <v>24791593.120000001</v>
      </c>
      <c r="G35" s="21">
        <f t="shared" si="9"/>
        <v>79730331.480000004</v>
      </c>
    </row>
    <row r="36" spans="1:7" ht="15" customHeight="1" x14ac:dyDescent="0.2">
      <c r="A36" s="25" t="s">
        <v>37</v>
      </c>
      <c r="B36" s="5">
        <v>0</v>
      </c>
      <c r="C36" s="6">
        <v>0</v>
      </c>
      <c r="D36" s="5">
        <f>B36+C36</f>
        <v>0</v>
      </c>
      <c r="E36" s="6">
        <v>0</v>
      </c>
      <c r="F36" s="5">
        <v>0</v>
      </c>
      <c r="G36" s="6">
        <f t="shared" ref="G36:G39" si="10">D36-E36</f>
        <v>0</v>
      </c>
    </row>
    <row r="37" spans="1:7" ht="15" customHeight="1" x14ac:dyDescent="0.2">
      <c r="A37" s="25" t="s">
        <v>14</v>
      </c>
      <c r="B37" s="5">
        <v>97262465.290000007</v>
      </c>
      <c r="C37" s="6">
        <v>7259459.3099999996</v>
      </c>
      <c r="D37" s="5">
        <f t="shared" ref="D37:D39" si="11">B37+C37</f>
        <v>104521924.60000001</v>
      </c>
      <c r="E37" s="6">
        <v>24791593.120000001</v>
      </c>
      <c r="F37" s="5">
        <v>24791593.120000001</v>
      </c>
      <c r="G37" s="6">
        <f t="shared" si="10"/>
        <v>79730331.480000004</v>
      </c>
    </row>
    <row r="38" spans="1:7" ht="15" customHeight="1" x14ac:dyDescent="0.2">
      <c r="A38" s="25" t="s">
        <v>20</v>
      </c>
      <c r="B38" s="5">
        <v>0</v>
      </c>
      <c r="C38" s="6">
        <v>0</v>
      </c>
      <c r="D38" s="5">
        <f t="shared" si="11"/>
        <v>0</v>
      </c>
      <c r="E38" s="6">
        <v>0</v>
      </c>
      <c r="F38" s="5">
        <v>0</v>
      </c>
      <c r="G38" s="6">
        <f t="shared" si="10"/>
        <v>0</v>
      </c>
    </row>
    <row r="39" spans="1:7" ht="15" customHeight="1" x14ac:dyDescent="0.2">
      <c r="A39" s="25" t="s">
        <v>4</v>
      </c>
      <c r="B39" s="5">
        <v>0</v>
      </c>
      <c r="C39" s="6">
        <v>0</v>
      </c>
      <c r="D39" s="5">
        <f t="shared" si="11"/>
        <v>0</v>
      </c>
      <c r="E39" s="6">
        <v>0</v>
      </c>
      <c r="F39" s="5">
        <v>0</v>
      </c>
      <c r="G39" s="6">
        <f t="shared" si="10"/>
        <v>0</v>
      </c>
    </row>
    <row r="40" spans="1:7" ht="18" customHeight="1" thickBot="1" x14ac:dyDescent="0.25">
      <c r="A40" s="25"/>
      <c r="B40" s="5"/>
      <c r="C40" s="6"/>
      <c r="D40" s="5"/>
      <c r="E40" s="6"/>
      <c r="F40" s="5"/>
      <c r="G40" s="6"/>
    </row>
    <row r="41" spans="1:7" ht="19.5" customHeight="1" thickBot="1" x14ac:dyDescent="0.25">
      <c r="A41" s="8" t="s">
        <v>110</v>
      </c>
      <c r="B41" s="9">
        <f t="shared" ref="B41:G41" si="12">SUM(B35+B24+B15+B5)</f>
        <v>1137907129.6599998</v>
      </c>
      <c r="C41" s="9">
        <f t="shared" si="12"/>
        <v>272208639.52999997</v>
      </c>
      <c r="D41" s="9">
        <f t="shared" si="12"/>
        <v>1410115769.1900001</v>
      </c>
      <c r="E41" s="9">
        <f t="shared" si="12"/>
        <v>323934557.14999998</v>
      </c>
      <c r="F41" s="9">
        <f t="shared" si="12"/>
        <v>323394468.26999998</v>
      </c>
      <c r="G41" s="9">
        <f t="shared" si="12"/>
        <v>1086181212.04</v>
      </c>
    </row>
    <row r="43" spans="1:7" x14ac:dyDescent="0.2">
      <c r="A43" s="1" t="s">
        <v>103</v>
      </c>
    </row>
    <row r="48" spans="1:7" ht="14.25" x14ac:dyDescent="0.2">
      <c r="A48" s="36" t="s">
        <v>121</v>
      </c>
      <c r="B48" s="36"/>
      <c r="C48" s="37" t="s">
        <v>116</v>
      </c>
      <c r="D48" s="37"/>
      <c r="E48" s="37"/>
    </row>
    <row r="49" spans="1:5" ht="15" x14ac:dyDescent="0.25">
      <c r="A49" s="34" t="s">
        <v>122</v>
      </c>
      <c r="B49" s="34"/>
      <c r="C49" s="35" t="s">
        <v>118</v>
      </c>
      <c r="D49" s="35"/>
      <c r="E49" s="35"/>
    </row>
    <row r="50" spans="1:5" ht="15" x14ac:dyDescent="0.25">
      <c r="A50" s="34" t="s">
        <v>123</v>
      </c>
      <c r="B50" s="34"/>
      <c r="C50" s="35" t="s">
        <v>120</v>
      </c>
      <c r="D50" s="35"/>
      <c r="E50" s="35"/>
    </row>
    <row r="51" spans="1:5" ht="14.25" x14ac:dyDescent="0.2">
      <c r="A51" s="26"/>
      <c r="B51" s="26"/>
      <c r="C51" s="26"/>
      <c r="D51" s="26"/>
      <c r="E51" s="26"/>
    </row>
  </sheetData>
  <sheetProtection formatCells="0" formatColumns="0" formatRows="0" autoFilter="0"/>
  <mergeCells count="9">
    <mergeCell ref="A1:G1"/>
    <mergeCell ref="B2:F2"/>
    <mergeCell ref="A48:B48"/>
    <mergeCell ref="C48:E48"/>
    <mergeCell ref="A49:B49"/>
    <mergeCell ref="C49:E49"/>
    <mergeCell ref="A50:B50"/>
    <mergeCell ref="C50:E50"/>
    <mergeCell ref="G2:G3"/>
  </mergeCells>
  <printOptions horizontalCentered="1"/>
  <pageMargins left="0.31496062992125984" right="0.11811023622047245" top="0.35433070866141736" bottom="0.35433070866141736" header="0.31496062992125984" footer="0.31496062992125984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2026-04-29T19:10:43Z</cp:lastPrinted>
  <dcterms:created xsi:type="dcterms:W3CDTF">2014-02-10T03:37:14Z</dcterms:created>
  <dcterms:modified xsi:type="dcterms:W3CDTF">2026-05-14T15:13:06Z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